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пр14" sheetId="1" r:id="rId1"/>
    <sheet name="пр15" sheetId="2" r:id="rId2"/>
    <sheet name="пр16" sheetId="3" r:id="rId3"/>
    <sheet name="пр18" sheetId="4" state="hidden" r:id="rId4"/>
  </sheets>
  <calcPr calcId="162913"/>
</workbook>
</file>

<file path=xl/calcChain.xml><?xml version="1.0" encoding="utf-8"?>
<calcChain xmlns="http://schemas.openxmlformats.org/spreadsheetml/2006/main">
  <c r="D53" i="1" l="1"/>
  <c r="D60" i="1"/>
  <c r="B17" i="3" l="1"/>
  <c r="B16" i="3"/>
  <c r="F63" i="2" l="1"/>
  <c r="D58" i="2"/>
  <c r="F58" i="2"/>
  <c r="G58" i="2"/>
  <c r="H58" i="2"/>
  <c r="D59" i="2"/>
  <c r="F59" i="2"/>
  <c r="G59" i="2"/>
  <c r="H59" i="2"/>
  <c r="F55" i="2"/>
  <c r="F54" i="2" s="1"/>
  <c r="D56" i="2"/>
  <c r="D55" i="2" s="1"/>
  <c r="E56" i="2"/>
  <c r="E55" i="2" s="1"/>
  <c r="F56" i="2"/>
  <c r="G56" i="2"/>
  <c r="G55" i="2" s="1"/>
  <c r="H56" i="2"/>
  <c r="H55" i="2" s="1"/>
  <c r="D52" i="2"/>
  <c r="F52" i="2"/>
  <c r="G52" i="2"/>
  <c r="H50" i="2"/>
  <c r="H49" i="2" s="1"/>
  <c r="H48" i="2" s="1"/>
  <c r="E50" i="2"/>
  <c r="E49" i="2" s="1"/>
  <c r="E48" i="2" s="1"/>
  <c r="D49" i="2"/>
  <c r="F48" i="2"/>
  <c r="D48" i="2"/>
  <c r="F49" i="2"/>
  <c r="G49" i="2"/>
  <c r="G48" i="2" s="1"/>
  <c r="D51" i="2"/>
  <c r="F51" i="2"/>
  <c r="G51" i="2"/>
  <c r="D25" i="2"/>
  <c r="E25" i="2"/>
  <c r="F25" i="2"/>
  <c r="G25" i="2"/>
  <c r="H25" i="2"/>
  <c r="E22" i="2"/>
  <c r="D23" i="2"/>
  <c r="E23" i="2"/>
  <c r="F23" i="2"/>
  <c r="F22" i="2" s="1"/>
  <c r="G23" i="2"/>
  <c r="G22" i="2" s="1"/>
  <c r="H23" i="2"/>
  <c r="E17" i="2"/>
  <c r="D18" i="2"/>
  <c r="D17" i="2" s="1"/>
  <c r="E18" i="2"/>
  <c r="F18" i="2"/>
  <c r="F17" i="2" s="1"/>
  <c r="G18" i="2"/>
  <c r="G17" i="2" s="1"/>
  <c r="H18" i="2"/>
  <c r="H17" i="2" s="1"/>
  <c r="E60" i="1"/>
  <c r="D12" i="2"/>
  <c r="E12" i="2"/>
  <c r="G12" i="2"/>
  <c r="D13" i="2"/>
  <c r="E13" i="2"/>
  <c r="G13" i="2"/>
  <c r="C13" i="2"/>
  <c r="H16" i="2"/>
  <c r="H21" i="2"/>
  <c r="H24" i="2"/>
  <c r="H26" i="2"/>
  <c r="H30" i="2"/>
  <c r="H33" i="2"/>
  <c r="H37" i="2"/>
  <c r="H39" i="2"/>
  <c r="H42" i="2"/>
  <c r="H43" i="2"/>
  <c r="H44" i="2"/>
  <c r="H45" i="2"/>
  <c r="H53" i="2"/>
  <c r="H52" i="2" s="1"/>
  <c r="H51" i="2" s="1"/>
  <c r="H57" i="2"/>
  <c r="H60" i="2"/>
  <c r="H62" i="2"/>
  <c r="E16" i="2"/>
  <c r="E24" i="2"/>
  <c r="E26" i="2"/>
  <c r="E30" i="2"/>
  <c r="E33" i="2"/>
  <c r="E37" i="2"/>
  <c r="E39" i="2"/>
  <c r="E42" i="2"/>
  <c r="E43" i="2"/>
  <c r="E44" i="2"/>
  <c r="E45" i="2"/>
  <c r="E53" i="2"/>
  <c r="E52" i="2" s="1"/>
  <c r="E51" i="2" s="1"/>
  <c r="E57" i="2"/>
  <c r="E60" i="2"/>
  <c r="E62" i="2"/>
  <c r="E53" i="1"/>
  <c r="E50" i="1"/>
  <c r="E62" i="1"/>
  <c r="D48" i="1"/>
  <c r="E24" i="1"/>
  <c r="E26" i="1"/>
  <c r="E21" i="1"/>
  <c r="E20" i="1" s="1"/>
  <c r="D20" i="1"/>
  <c r="E19" i="1"/>
  <c r="E18" i="1" s="1"/>
  <c r="D18" i="1"/>
  <c r="D12" i="1"/>
  <c r="E12" i="1"/>
  <c r="E58" i="2" l="1"/>
  <c r="E59" i="2"/>
  <c r="E54" i="2"/>
  <c r="H54" i="2"/>
  <c r="D54" i="2"/>
  <c r="G54" i="2"/>
  <c r="G47" i="2"/>
  <c r="G46" i="2" s="1"/>
  <c r="G63" i="2" s="1"/>
  <c r="E47" i="2"/>
  <c r="F47" i="2"/>
  <c r="F46" i="2" s="1"/>
  <c r="H47" i="2"/>
  <c r="D47" i="2"/>
  <c r="H22" i="2"/>
  <c r="D22" i="2"/>
  <c r="D11" i="2" s="1"/>
  <c r="G11" i="2"/>
  <c r="D17" i="1"/>
  <c r="D11" i="1" s="1"/>
  <c r="E17" i="1"/>
  <c r="E46" i="2" l="1"/>
  <c r="E63" i="2" s="1"/>
  <c r="D46" i="2"/>
  <c r="D63" i="2" s="1"/>
  <c r="H46" i="2"/>
  <c r="H63" i="2" s="1"/>
  <c r="C19" i="1"/>
  <c r="H19" i="2" l="1"/>
  <c r="C18" i="4" l="1"/>
  <c r="C17" i="4"/>
  <c r="C58" i="2" l="1"/>
  <c r="C16" i="4" l="1"/>
  <c r="C13" i="4"/>
  <c r="B13" i="4"/>
  <c r="B12" i="3"/>
  <c r="F61" i="2"/>
  <c r="H61" i="2" s="1"/>
  <c r="C61" i="2"/>
  <c r="E61" i="2" s="1"/>
  <c r="C59" i="2"/>
  <c r="C56" i="2"/>
  <c r="C55" i="2"/>
  <c r="C49" i="2"/>
  <c r="C48" i="2"/>
  <c r="F41" i="2"/>
  <c r="C41" i="2"/>
  <c r="F38" i="2"/>
  <c r="H38" i="2" s="1"/>
  <c r="C38" i="2"/>
  <c r="E38" i="2" s="1"/>
  <c r="F36" i="2"/>
  <c r="C36" i="2"/>
  <c r="F32" i="2"/>
  <c r="C32" i="2"/>
  <c r="F29" i="2"/>
  <c r="C29" i="2"/>
  <c r="C25" i="2"/>
  <c r="C23" i="2"/>
  <c r="F20" i="2"/>
  <c r="H20" i="2" s="1"/>
  <c r="F15" i="2"/>
  <c r="H15" i="2" s="1"/>
  <c r="C15" i="2"/>
  <c r="E15" i="2" s="1"/>
  <c r="F14" i="2"/>
  <c r="E61" i="1"/>
  <c r="D61" i="1"/>
  <c r="D58" i="1" s="1"/>
  <c r="D54" i="1" s="1"/>
  <c r="C61" i="1"/>
  <c r="E59" i="1"/>
  <c r="D59" i="1"/>
  <c r="C59" i="1"/>
  <c r="E56" i="1"/>
  <c r="E55" i="1" s="1"/>
  <c r="D56" i="1"/>
  <c r="D55" i="1" s="1"/>
  <c r="C56" i="1"/>
  <c r="C55" i="1" s="1"/>
  <c r="E52" i="1"/>
  <c r="E51" i="1" s="1"/>
  <c r="D52" i="1"/>
  <c r="D51" i="1" s="1"/>
  <c r="D47" i="1" s="1"/>
  <c r="E49" i="1"/>
  <c r="E48" i="1" s="1"/>
  <c r="D49" i="1"/>
  <c r="C49" i="1"/>
  <c r="E41" i="1"/>
  <c r="E40" i="1" s="1"/>
  <c r="C41" i="1"/>
  <c r="E38" i="1"/>
  <c r="C38" i="1"/>
  <c r="E36" i="1"/>
  <c r="C36" i="1"/>
  <c r="E32" i="1"/>
  <c r="E31" i="1" s="1"/>
  <c r="C32" i="1"/>
  <c r="E29" i="1"/>
  <c r="E28" i="1" s="1"/>
  <c r="C29" i="1"/>
  <c r="E25" i="1"/>
  <c r="D25" i="1"/>
  <c r="C25" i="1"/>
  <c r="E23" i="1"/>
  <c r="D23" i="1"/>
  <c r="C23" i="1"/>
  <c r="C22" i="1" s="1"/>
  <c r="C20" i="1"/>
  <c r="E15" i="1"/>
  <c r="C15" i="1"/>
  <c r="E14" i="1"/>
  <c r="D14" i="1"/>
  <c r="C14" i="1"/>
  <c r="C12" i="1"/>
  <c r="F12" i="2" l="1"/>
  <c r="F13" i="2"/>
  <c r="F28" i="2"/>
  <c r="H28" i="2" s="1"/>
  <c r="H29" i="2"/>
  <c r="C31" i="2"/>
  <c r="E31" i="2" s="1"/>
  <c r="E32" i="2"/>
  <c r="F35" i="2"/>
  <c r="H35" i="2" s="1"/>
  <c r="H36" i="2"/>
  <c r="F40" i="2"/>
  <c r="H40" i="2" s="1"/>
  <c r="H41" i="2"/>
  <c r="C12" i="2"/>
  <c r="E14" i="2"/>
  <c r="H14" i="2"/>
  <c r="F31" i="2"/>
  <c r="H31" i="2" s="1"/>
  <c r="H32" i="2"/>
  <c r="C28" i="2"/>
  <c r="E28" i="2" s="1"/>
  <c r="E29" i="2"/>
  <c r="C35" i="2"/>
  <c r="E35" i="2" s="1"/>
  <c r="E36" i="2"/>
  <c r="C40" i="2"/>
  <c r="E40" i="2" s="1"/>
  <c r="E41" i="2"/>
  <c r="D46" i="1"/>
  <c r="E47" i="1"/>
  <c r="D22" i="1"/>
  <c r="E22" i="1"/>
  <c r="E11" i="1" s="1"/>
  <c r="E35" i="1"/>
  <c r="C40" i="1"/>
  <c r="E58" i="1"/>
  <c r="E54" i="1" s="1"/>
  <c r="C19" i="4"/>
  <c r="C48" i="1"/>
  <c r="C54" i="2"/>
  <c r="E34" i="1"/>
  <c r="E27" i="1" s="1"/>
  <c r="C22" i="2"/>
  <c r="C58" i="1"/>
  <c r="F34" i="2"/>
  <c r="C35" i="1"/>
  <c r="C28" i="1"/>
  <c r="C31" i="1"/>
  <c r="H12" i="2" l="1"/>
  <c r="H13" i="2"/>
  <c r="H11" i="2"/>
  <c r="F11" i="2"/>
  <c r="F27" i="2"/>
  <c r="H27" i="2" s="1"/>
  <c r="H34" i="2"/>
  <c r="C34" i="2"/>
  <c r="E46" i="1"/>
  <c r="E63" i="1" s="1"/>
  <c r="D63" i="1"/>
  <c r="C54" i="1"/>
  <c r="C34" i="1"/>
  <c r="C27" i="1"/>
  <c r="C27" i="2" l="1"/>
  <c r="E27" i="2" s="1"/>
  <c r="E34" i="2"/>
  <c r="C52" i="2" l="1"/>
  <c r="C51" i="2" l="1"/>
  <c r="B15" i="3"/>
  <c r="B18" i="3" s="1"/>
  <c r="C52" i="1"/>
  <c r="C47" i="2" l="1"/>
  <c r="C18" i="1"/>
  <c r="C17" i="1" s="1"/>
  <c r="C51" i="1"/>
  <c r="C46" i="2" l="1"/>
  <c r="C11" i="1"/>
  <c r="E19" i="2"/>
  <c r="E21" i="2"/>
  <c r="C47" i="1"/>
  <c r="C46" i="1" s="1"/>
  <c r="C18" i="2" l="1"/>
  <c r="B17" i="4"/>
  <c r="B18" i="4"/>
  <c r="C20" i="2"/>
  <c r="E20" i="2" s="1"/>
  <c r="C63" i="1"/>
  <c r="B16" i="4" l="1"/>
  <c r="B19" i="4" s="1"/>
  <c r="C17" i="2"/>
  <c r="C11" i="2" l="1"/>
  <c r="E11" i="2"/>
  <c r="C63" i="2" l="1"/>
</calcChain>
</file>

<file path=xl/sharedStrings.xml><?xml version="1.0" encoding="utf-8"?>
<sst xmlns="http://schemas.openxmlformats.org/spreadsheetml/2006/main" count="277" uniqueCount="144">
  <si>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</si>
  <si>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</si>
  <si>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</si>
  <si>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</si>
  <si>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Уточнение январь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</si>
  <si>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</si>
  <si>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</si>
  <si>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</si>
  <si>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</si>
  <si>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</si>
  <si>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</si>
  <si>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</si>
  <si>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</si>
  <si>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</si>
  <si>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</si>
  <si>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</si>
  <si>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</si>
  <si>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</si>
  <si>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</si>
  <si>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</si>
  <si>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</si>
  <si>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</si>
  <si>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</si>
  <si>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</si>
  <si>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</si>
  <si>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</si>
  <si>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</si>
  <si>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</si>
  <si>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</si>
  <si>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</si>
  <si>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</si>
  <si>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</si>
  <si>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</si>
  <si>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</si>
  <si>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</si>
  <si>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</si>
  <si>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</si>
  <si>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</si>
  <si>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</si>
  <si>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</si>
  <si>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</si>
  <si>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</si>
  <si>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</si>
  <si>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</si>
  <si>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</si>
  <si>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</si>
  <si>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</si>
  <si>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</si>
  <si>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</si>
  <si>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</si>
  <si>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</si>
  <si>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</si>
  <si>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</si>
  <si>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</si>
  <si>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</si>
  <si>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</si>
  <si>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</si>
  <si>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</si>
  <si>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</si>
  <si>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</si>
  <si>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</si>
  <si>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</si>
  <si>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</si>
  <si>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</si>
  <si>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</si>
  <si>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</si>
  <si>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</si>
  <si>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</si>
  <si>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</si>
  <si>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</si>
  <si>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</si>
  <si>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</si>
  <si>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</si>
  <si>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</si>
  <si>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</si>
  <si>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</si>
  <si>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</si>
  <si>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</si>
  <si>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</si>
  <si>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</si>
  <si>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</si>
  <si>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</si>
  <si>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</si>
  <si>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</si>
  <si>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</si>
  <si>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</si>
  <si>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</si>
  <si>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</si>
  <si>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</si>
  <si>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</si>
  <si>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</si>
  <si>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</si>
  <si>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</si>
  <si>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</si>
  <si>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</si>
  <si>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</si>
  <si>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</si>
  <si>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</si>
  <si>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</si>
  <si>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</si>
  <si>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</si>
  <si>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</si>
  <si>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</si>
  <si>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</si>
  <si>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</si>
  <si>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</si>
  <si>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</si>
  <si>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</si>
  <si>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</si>
  <si>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</si>
  <si>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15</t>
  </si>
  <si>
    <t>Приложение 18</t>
  </si>
  <si>
    <t>Сумма на 2019 год  (тыс.рублей)</t>
  </si>
  <si>
    <t>Сумма на 2020 год  (тыс.рублей)</t>
  </si>
  <si>
    <t>Сумма на 2021 год  (тыс.рублей)</t>
  </si>
  <si>
    <t>4</t>
  </si>
  <si>
    <t>2020 год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</si>
  <si>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</si>
  <si>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</si>
  <si>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</si>
  <si>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</si>
  <si>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</si>
  <si>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</si>
  <si>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</si>
  <si>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</si>
  <si>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</si>
  <si>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</si>
  <si>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</si>
  <si>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Источники внутреннего финансирования дефицита бюджета городского округа город Мегион на 2019 год</t>
  </si>
  <si>
    <t>Источники внутреннего финансирования дефицита бюджета городского округа город Мегион на плановый период 2020 и 2021 годов</t>
  </si>
  <si>
    <t>городского округа город Мегион на 2019 год</t>
  </si>
  <si>
    <t>от " __"___  2018 № ____</t>
  </si>
  <si>
    <t>городского округа город Мегион на плановый период 2020 и 2021 годов</t>
  </si>
  <si>
    <t>2021 год</t>
  </si>
  <si>
    <t>Сумма на 2019 год (тыс.руб)</t>
  </si>
  <si>
    <t>Решение Думы города от 21.12.2018 №327</t>
  </si>
  <si>
    <t>6</t>
  </si>
  <si>
    <t>7</t>
  </si>
  <si>
    <t>8</t>
  </si>
  <si>
    <t>Приложение 14</t>
  </si>
  <si>
    <t>Приложение 16</t>
  </si>
  <si>
    <t>от "21" 02 2019 № _333_</t>
  </si>
  <si>
    <t>от "_21 "_02__2019 № _333_</t>
  </si>
  <si>
    <t>от "21" _02_ 2019 № _333__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</si>
</sst>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3" fillId="0" borderId="6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49" fontId="5" fillId="0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zoomScaleNormal="100" workbookViewId="0">
      <selection activeCell="E5" sqref="E5"/>
    </sheetView>
  </sheetViews>
  <sheetFormatPr defaultRowHeight="15" x14ac:dyDescent="0.25"/>
  <cols>
    <col min="1" max="1" width="67" style="2" customWidth="1"/>
    <col min="2" max="2" width="29.75" style="2" customWidth="1"/>
    <col min="3" max="3" width="17.625" style="2" customWidth="1"/>
    <col min="4" max="4" width="13.25" style="2" customWidth="1"/>
    <col min="5" max="5" width="18.375" style="2" customWidth="1"/>
    <col min="6" max="242" width="9.125" style="2"/>
    <col min="243" max="243" width="67" style="2" customWidth="1"/>
    <col min="244" max="244" width="29.75" style="2" customWidth="1"/>
    <col min="245" max="245" width="20.75" style="2" customWidth="1"/>
    <col min="246" max="247" width="0" style="2" hidden="1" customWidth="1"/>
    <col min="248" max="498" width="9.125" style="2"/>
    <col min="499" max="499" width="67" style="2" customWidth="1"/>
    <col min="500" max="500" width="29.75" style="2" customWidth="1"/>
    <col min="501" max="501" width="20.75" style="2" customWidth="1"/>
    <col min="502" max="503" width="0" style="2" hidden="1" customWidth="1"/>
    <col min="504" max="754" width="9.125" style="2"/>
    <col min="755" max="755" width="67" style="2" customWidth="1"/>
    <col min="756" max="756" width="29.75" style="2" customWidth="1"/>
    <col min="757" max="757" width="20.75" style="2" customWidth="1"/>
    <col min="758" max="759" width="0" style="2" hidden="1" customWidth="1"/>
    <col min="760" max="1010" width="9.125" style="2"/>
    <col min="1011" max="1011" width="67" style="2" customWidth="1"/>
    <col min="1012" max="1012" width="29.75" style="2" customWidth="1"/>
    <col min="1013" max="1013" width="20.75" style="2" customWidth="1"/>
    <col min="1014" max="1015" width="0" style="2" hidden="1" customWidth="1"/>
    <col min="1016" max="1266" width="9.125" style="2"/>
    <col min="1267" max="1267" width="67" style="2" customWidth="1"/>
    <col min="1268" max="1268" width="29.75" style="2" customWidth="1"/>
    <col min="1269" max="1269" width="20.75" style="2" customWidth="1"/>
    <col min="1270" max="1271" width="0" style="2" hidden="1" customWidth="1"/>
    <col min="1272" max="1522" width="9.125" style="2"/>
    <col min="1523" max="1523" width="67" style="2" customWidth="1"/>
    <col min="1524" max="1524" width="29.75" style="2" customWidth="1"/>
    <col min="1525" max="1525" width="20.75" style="2" customWidth="1"/>
    <col min="1526" max="1527" width="0" style="2" hidden="1" customWidth="1"/>
    <col min="1528" max="1778" width="9.125" style="2"/>
    <col min="1779" max="1779" width="67" style="2" customWidth="1"/>
    <col min="1780" max="1780" width="29.75" style="2" customWidth="1"/>
    <col min="1781" max="1781" width="20.75" style="2" customWidth="1"/>
    <col min="1782" max="1783" width="0" style="2" hidden="1" customWidth="1"/>
    <col min="1784" max="2034" width="9.125" style="2"/>
    <col min="2035" max="2035" width="67" style="2" customWidth="1"/>
    <col min="2036" max="2036" width="29.75" style="2" customWidth="1"/>
    <col min="2037" max="2037" width="20.75" style="2" customWidth="1"/>
    <col min="2038" max="2039" width="0" style="2" hidden="1" customWidth="1"/>
    <col min="2040" max="2290" width="9.125" style="2"/>
    <col min="2291" max="2291" width="67" style="2" customWidth="1"/>
    <col min="2292" max="2292" width="29.75" style="2" customWidth="1"/>
    <col min="2293" max="2293" width="20.75" style="2" customWidth="1"/>
    <col min="2294" max="2295" width="0" style="2" hidden="1" customWidth="1"/>
    <col min="2296" max="2546" width="9.125" style="2"/>
    <col min="2547" max="2547" width="67" style="2" customWidth="1"/>
    <col min="2548" max="2548" width="29.75" style="2" customWidth="1"/>
    <col min="2549" max="2549" width="20.75" style="2" customWidth="1"/>
    <col min="2550" max="2551" width="0" style="2" hidden="1" customWidth="1"/>
    <col min="2552" max="2802" width="9.125" style="2"/>
    <col min="2803" max="2803" width="67" style="2" customWidth="1"/>
    <col min="2804" max="2804" width="29.75" style="2" customWidth="1"/>
    <col min="2805" max="2805" width="20.75" style="2" customWidth="1"/>
    <col min="2806" max="2807" width="0" style="2" hidden="1" customWidth="1"/>
    <col min="2808" max="3058" width="9.125" style="2"/>
    <col min="3059" max="3059" width="67" style="2" customWidth="1"/>
    <col min="3060" max="3060" width="29.75" style="2" customWidth="1"/>
    <col min="3061" max="3061" width="20.75" style="2" customWidth="1"/>
    <col min="3062" max="3063" width="0" style="2" hidden="1" customWidth="1"/>
    <col min="3064" max="3314" width="9.125" style="2"/>
    <col min="3315" max="3315" width="67" style="2" customWidth="1"/>
    <col min="3316" max="3316" width="29.75" style="2" customWidth="1"/>
    <col min="3317" max="3317" width="20.75" style="2" customWidth="1"/>
    <col min="3318" max="3319" width="0" style="2" hidden="1" customWidth="1"/>
    <col min="3320" max="3570" width="9.125" style="2"/>
    <col min="3571" max="3571" width="67" style="2" customWidth="1"/>
    <col min="3572" max="3572" width="29.75" style="2" customWidth="1"/>
    <col min="3573" max="3573" width="20.75" style="2" customWidth="1"/>
    <col min="3574" max="3575" width="0" style="2" hidden="1" customWidth="1"/>
    <col min="3576" max="3826" width="9.125" style="2"/>
    <col min="3827" max="3827" width="67" style="2" customWidth="1"/>
    <col min="3828" max="3828" width="29.75" style="2" customWidth="1"/>
    <col min="3829" max="3829" width="20.75" style="2" customWidth="1"/>
    <col min="3830" max="3831" width="0" style="2" hidden="1" customWidth="1"/>
    <col min="3832" max="4082" width="9.125" style="2"/>
    <col min="4083" max="4083" width="67" style="2" customWidth="1"/>
    <col min="4084" max="4084" width="29.75" style="2" customWidth="1"/>
    <col min="4085" max="4085" width="20.75" style="2" customWidth="1"/>
    <col min="4086" max="4087" width="0" style="2" hidden="1" customWidth="1"/>
    <col min="4088" max="4338" width="9.125" style="2"/>
    <col min="4339" max="4339" width="67" style="2" customWidth="1"/>
    <col min="4340" max="4340" width="29.75" style="2" customWidth="1"/>
    <col min="4341" max="4341" width="20.75" style="2" customWidth="1"/>
    <col min="4342" max="4343" width="0" style="2" hidden="1" customWidth="1"/>
    <col min="4344" max="4594" width="9.125" style="2"/>
    <col min="4595" max="4595" width="67" style="2" customWidth="1"/>
    <col min="4596" max="4596" width="29.75" style="2" customWidth="1"/>
    <col min="4597" max="4597" width="20.75" style="2" customWidth="1"/>
    <col min="4598" max="4599" width="0" style="2" hidden="1" customWidth="1"/>
    <col min="4600" max="4850" width="9.125" style="2"/>
    <col min="4851" max="4851" width="67" style="2" customWidth="1"/>
    <col min="4852" max="4852" width="29.75" style="2" customWidth="1"/>
    <col min="4853" max="4853" width="20.75" style="2" customWidth="1"/>
    <col min="4854" max="4855" width="0" style="2" hidden="1" customWidth="1"/>
    <col min="4856" max="5106" width="9.125" style="2"/>
    <col min="5107" max="5107" width="67" style="2" customWidth="1"/>
    <col min="5108" max="5108" width="29.75" style="2" customWidth="1"/>
    <col min="5109" max="5109" width="20.75" style="2" customWidth="1"/>
    <col min="5110" max="5111" width="0" style="2" hidden="1" customWidth="1"/>
    <col min="5112" max="5362" width="9.125" style="2"/>
    <col min="5363" max="5363" width="67" style="2" customWidth="1"/>
    <col min="5364" max="5364" width="29.75" style="2" customWidth="1"/>
    <col min="5365" max="5365" width="20.75" style="2" customWidth="1"/>
    <col min="5366" max="5367" width="0" style="2" hidden="1" customWidth="1"/>
    <col min="5368" max="5618" width="9.125" style="2"/>
    <col min="5619" max="5619" width="67" style="2" customWidth="1"/>
    <col min="5620" max="5620" width="29.75" style="2" customWidth="1"/>
    <col min="5621" max="5621" width="20.75" style="2" customWidth="1"/>
    <col min="5622" max="5623" width="0" style="2" hidden="1" customWidth="1"/>
    <col min="5624" max="5874" width="9.125" style="2"/>
    <col min="5875" max="5875" width="67" style="2" customWidth="1"/>
    <col min="5876" max="5876" width="29.75" style="2" customWidth="1"/>
    <col min="5877" max="5877" width="20.75" style="2" customWidth="1"/>
    <col min="5878" max="5879" width="0" style="2" hidden="1" customWidth="1"/>
    <col min="5880" max="6130" width="9.125" style="2"/>
    <col min="6131" max="6131" width="67" style="2" customWidth="1"/>
    <col min="6132" max="6132" width="29.75" style="2" customWidth="1"/>
    <col min="6133" max="6133" width="20.75" style="2" customWidth="1"/>
    <col min="6134" max="6135" width="0" style="2" hidden="1" customWidth="1"/>
    <col min="6136" max="6386" width="9.125" style="2"/>
    <col min="6387" max="6387" width="67" style="2" customWidth="1"/>
    <col min="6388" max="6388" width="29.75" style="2" customWidth="1"/>
    <col min="6389" max="6389" width="20.75" style="2" customWidth="1"/>
    <col min="6390" max="6391" width="0" style="2" hidden="1" customWidth="1"/>
    <col min="6392" max="6642" width="9.125" style="2"/>
    <col min="6643" max="6643" width="67" style="2" customWidth="1"/>
    <col min="6644" max="6644" width="29.75" style="2" customWidth="1"/>
    <col min="6645" max="6645" width="20.75" style="2" customWidth="1"/>
    <col min="6646" max="6647" width="0" style="2" hidden="1" customWidth="1"/>
    <col min="6648" max="6898" width="9.125" style="2"/>
    <col min="6899" max="6899" width="67" style="2" customWidth="1"/>
    <col min="6900" max="6900" width="29.75" style="2" customWidth="1"/>
    <col min="6901" max="6901" width="20.75" style="2" customWidth="1"/>
    <col min="6902" max="6903" width="0" style="2" hidden="1" customWidth="1"/>
    <col min="6904" max="7154" width="9.125" style="2"/>
    <col min="7155" max="7155" width="67" style="2" customWidth="1"/>
    <col min="7156" max="7156" width="29.75" style="2" customWidth="1"/>
    <col min="7157" max="7157" width="20.75" style="2" customWidth="1"/>
    <col min="7158" max="7159" width="0" style="2" hidden="1" customWidth="1"/>
    <col min="7160" max="7410" width="9.125" style="2"/>
    <col min="7411" max="7411" width="67" style="2" customWidth="1"/>
    <col min="7412" max="7412" width="29.75" style="2" customWidth="1"/>
    <col min="7413" max="7413" width="20.75" style="2" customWidth="1"/>
    <col min="7414" max="7415" width="0" style="2" hidden="1" customWidth="1"/>
    <col min="7416" max="7666" width="9.125" style="2"/>
    <col min="7667" max="7667" width="67" style="2" customWidth="1"/>
    <col min="7668" max="7668" width="29.75" style="2" customWidth="1"/>
    <col min="7669" max="7669" width="20.75" style="2" customWidth="1"/>
    <col min="7670" max="7671" width="0" style="2" hidden="1" customWidth="1"/>
    <col min="7672" max="7922" width="9.125" style="2"/>
    <col min="7923" max="7923" width="67" style="2" customWidth="1"/>
    <col min="7924" max="7924" width="29.75" style="2" customWidth="1"/>
    <col min="7925" max="7925" width="20.75" style="2" customWidth="1"/>
    <col min="7926" max="7927" width="0" style="2" hidden="1" customWidth="1"/>
    <col min="7928" max="8178" width="9.125" style="2"/>
    <col min="8179" max="8179" width="67" style="2" customWidth="1"/>
    <col min="8180" max="8180" width="29.75" style="2" customWidth="1"/>
    <col min="8181" max="8181" width="20.75" style="2" customWidth="1"/>
    <col min="8182" max="8183" width="0" style="2" hidden="1" customWidth="1"/>
    <col min="8184" max="8434" width="9.125" style="2"/>
    <col min="8435" max="8435" width="67" style="2" customWidth="1"/>
    <col min="8436" max="8436" width="29.75" style="2" customWidth="1"/>
    <col min="8437" max="8437" width="20.75" style="2" customWidth="1"/>
    <col min="8438" max="8439" width="0" style="2" hidden="1" customWidth="1"/>
    <col min="8440" max="8690" width="9.125" style="2"/>
    <col min="8691" max="8691" width="67" style="2" customWidth="1"/>
    <col min="8692" max="8692" width="29.75" style="2" customWidth="1"/>
    <col min="8693" max="8693" width="20.75" style="2" customWidth="1"/>
    <col min="8694" max="8695" width="0" style="2" hidden="1" customWidth="1"/>
    <col min="8696" max="8946" width="9.125" style="2"/>
    <col min="8947" max="8947" width="67" style="2" customWidth="1"/>
    <col min="8948" max="8948" width="29.75" style="2" customWidth="1"/>
    <col min="8949" max="8949" width="20.75" style="2" customWidth="1"/>
    <col min="8950" max="8951" width="0" style="2" hidden="1" customWidth="1"/>
    <col min="8952" max="9202" width="9.125" style="2"/>
    <col min="9203" max="9203" width="67" style="2" customWidth="1"/>
    <col min="9204" max="9204" width="29.75" style="2" customWidth="1"/>
    <col min="9205" max="9205" width="20.75" style="2" customWidth="1"/>
    <col min="9206" max="9207" width="0" style="2" hidden="1" customWidth="1"/>
    <col min="9208" max="9458" width="9.125" style="2"/>
    <col min="9459" max="9459" width="67" style="2" customWidth="1"/>
    <col min="9460" max="9460" width="29.75" style="2" customWidth="1"/>
    <col min="9461" max="9461" width="20.75" style="2" customWidth="1"/>
    <col min="9462" max="9463" width="0" style="2" hidden="1" customWidth="1"/>
    <col min="9464" max="9714" width="9.125" style="2"/>
    <col min="9715" max="9715" width="67" style="2" customWidth="1"/>
    <col min="9716" max="9716" width="29.75" style="2" customWidth="1"/>
    <col min="9717" max="9717" width="20.75" style="2" customWidth="1"/>
    <col min="9718" max="9719" width="0" style="2" hidden="1" customWidth="1"/>
    <col min="9720" max="9970" width="9.125" style="2"/>
    <col min="9971" max="9971" width="67" style="2" customWidth="1"/>
    <col min="9972" max="9972" width="29.75" style="2" customWidth="1"/>
    <col min="9973" max="9973" width="20.75" style="2" customWidth="1"/>
    <col min="9974" max="9975" width="0" style="2" hidden="1" customWidth="1"/>
    <col min="9976" max="10226" width="9.125" style="2"/>
    <col min="10227" max="10227" width="67" style="2" customWidth="1"/>
    <col min="10228" max="10228" width="29.75" style="2" customWidth="1"/>
    <col min="10229" max="10229" width="20.75" style="2" customWidth="1"/>
    <col min="10230" max="10231" width="0" style="2" hidden="1" customWidth="1"/>
    <col min="10232" max="10482" width="9.125" style="2"/>
    <col min="10483" max="10483" width="67" style="2" customWidth="1"/>
    <col min="10484" max="10484" width="29.75" style="2" customWidth="1"/>
    <col min="10485" max="10485" width="20.75" style="2" customWidth="1"/>
    <col min="10486" max="10487" width="0" style="2" hidden="1" customWidth="1"/>
    <col min="10488" max="10738" width="9.125" style="2"/>
    <col min="10739" max="10739" width="67" style="2" customWidth="1"/>
    <col min="10740" max="10740" width="29.75" style="2" customWidth="1"/>
    <col min="10741" max="10741" width="20.75" style="2" customWidth="1"/>
    <col min="10742" max="10743" width="0" style="2" hidden="1" customWidth="1"/>
    <col min="10744" max="10994" width="9.125" style="2"/>
    <col min="10995" max="10995" width="67" style="2" customWidth="1"/>
    <col min="10996" max="10996" width="29.75" style="2" customWidth="1"/>
    <col min="10997" max="10997" width="20.75" style="2" customWidth="1"/>
    <col min="10998" max="10999" width="0" style="2" hidden="1" customWidth="1"/>
    <col min="11000" max="11250" width="9.125" style="2"/>
    <col min="11251" max="11251" width="67" style="2" customWidth="1"/>
    <col min="11252" max="11252" width="29.75" style="2" customWidth="1"/>
    <col min="11253" max="11253" width="20.75" style="2" customWidth="1"/>
    <col min="11254" max="11255" width="0" style="2" hidden="1" customWidth="1"/>
    <col min="11256" max="11506" width="9.125" style="2"/>
    <col min="11507" max="11507" width="67" style="2" customWidth="1"/>
    <col min="11508" max="11508" width="29.75" style="2" customWidth="1"/>
    <col min="11509" max="11509" width="20.75" style="2" customWidth="1"/>
    <col min="11510" max="11511" width="0" style="2" hidden="1" customWidth="1"/>
    <col min="11512" max="11762" width="9.125" style="2"/>
    <col min="11763" max="11763" width="67" style="2" customWidth="1"/>
    <col min="11764" max="11764" width="29.75" style="2" customWidth="1"/>
    <col min="11765" max="11765" width="20.75" style="2" customWidth="1"/>
    <col min="11766" max="11767" width="0" style="2" hidden="1" customWidth="1"/>
    <col min="11768" max="12018" width="9.125" style="2"/>
    <col min="12019" max="12019" width="67" style="2" customWidth="1"/>
    <col min="12020" max="12020" width="29.75" style="2" customWidth="1"/>
    <col min="12021" max="12021" width="20.75" style="2" customWidth="1"/>
    <col min="12022" max="12023" width="0" style="2" hidden="1" customWidth="1"/>
    <col min="12024" max="12274" width="9.125" style="2"/>
    <col min="12275" max="12275" width="67" style="2" customWidth="1"/>
    <col min="12276" max="12276" width="29.75" style="2" customWidth="1"/>
    <col min="12277" max="12277" width="20.75" style="2" customWidth="1"/>
    <col min="12278" max="12279" width="0" style="2" hidden="1" customWidth="1"/>
    <col min="12280" max="12530" width="9.125" style="2"/>
    <col min="12531" max="12531" width="67" style="2" customWidth="1"/>
    <col min="12532" max="12532" width="29.75" style="2" customWidth="1"/>
    <col min="12533" max="12533" width="20.75" style="2" customWidth="1"/>
    <col min="12534" max="12535" width="0" style="2" hidden="1" customWidth="1"/>
    <col min="12536" max="12786" width="9.125" style="2"/>
    <col min="12787" max="12787" width="67" style="2" customWidth="1"/>
    <col min="12788" max="12788" width="29.75" style="2" customWidth="1"/>
    <col min="12789" max="12789" width="20.75" style="2" customWidth="1"/>
    <col min="12790" max="12791" width="0" style="2" hidden="1" customWidth="1"/>
    <col min="12792" max="13042" width="9.125" style="2"/>
    <col min="13043" max="13043" width="67" style="2" customWidth="1"/>
    <col min="13044" max="13044" width="29.75" style="2" customWidth="1"/>
    <col min="13045" max="13045" width="20.75" style="2" customWidth="1"/>
    <col min="13046" max="13047" width="0" style="2" hidden="1" customWidth="1"/>
    <col min="13048" max="13298" width="9.125" style="2"/>
    <col min="13299" max="13299" width="67" style="2" customWidth="1"/>
    <col min="13300" max="13300" width="29.75" style="2" customWidth="1"/>
    <col min="13301" max="13301" width="20.75" style="2" customWidth="1"/>
    <col min="13302" max="13303" width="0" style="2" hidden="1" customWidth="1"/>
    <col min="13304" max="13554" width="9.125" style="2"/>
    <col min="13555" max="13555" width="67" style="2" customWidth="1"/>
    <col min="13556" max="13556" width="29.75" style="2" customWidth="1"/>
    <col min="13557" max="13557" width="20.75" style="2" customWidth="1"/>
    <col min="13558" max="13559" width="0" style="2" hidden="1" customWidth="1"/>
    <col min="13560" max="13810" width="9.125" style="2"/>
    <col min="13811" max="13811" width="67" style="2" customWidth="1"/>
    <col min="13812" max="13812" width="29.75" style="2" customWidth="1"/>
    <col min="13813" max="13813" width="20.75" style="2" customWidth="1"/>
    <col min="13814" max="13815" width="0" style="2" hidden="1" customWidth="1"/>
    <col min="13816" max="14066" width="9.125" style="2"/>
    <col min="14067" max="14067" width="67" style="2" customWidth="1"/>
    <col min="14068" max="14068" width="29.75" style="2" customWidth="1"/>
    <col min="14069" max="14069" width="20.75" style="2" customWidth="1"/>
    <col min="14070" max="14071" width="0" style="2" hidden="1" customWidth="1"/>
    <col min="14072" max="14322" width="9.125" style="2"/>
    <col min="14323" max="14323" width="67" style="2" customWidth="1"/>
    <col min="14324" max="14324" width="29.75" style="2" customWidth="1"/>
    <col min="14325" max="14325" width="20.75" style="2" customWidth="1"/>
    <col min="14326" max="14327" width="0" style="2" hidden="1" customWidth="1"/>
    <col min="14328" max="14578" width="9.125" style="2"/>
    <col min="14579" max="14579" width="67" style="2" customWidth="1"/>
    <col min="14580" max="14580" width="29.75" style="2" customWidth="1"/>
    <col min="14581" max="14581" width="20.75" style="2" customWidth="1"/>
    <col min="14582" max="14583" width="0" style="2" hidden="1" customWidth="1"/>
    <col min="14584" max="14834" width="9.125" style="2"/>
    <col min="14835" max="14835" width="67" style="2" customWidth="1"/>
    <col min="14836" max="14836" width="29.75" style="2" customWidth="1"/>
    <col min="14837" max="14837" width="20.75" style="2" customWidth="1"/>
    <col min="14838" max="14839" width="0" style="2" hidden="1" customWidth="1"/>
    <col min="14840" max="15090" width="9.125" style="2"/>
    <col min="15091" max="15091" width="67" style="2" customWidth="1"/>
    <col min="15092" max="15092" width="29.75" style="2" customWidth="1"/>
    <col min="15093" max="15093" width="20.75" style="2" customWidth="1"/>
    <col min="15094" max="15095" width="0" style="2" hidden="1" customWidth="1"/>
    <col min="15096" max="15346" width="9.125" style="2"/>
    <col min="15347" max="15347" width="67" style="2" customWidth="1"/>
    <col min="15348" max="15348" width="29.75" style="2" customWidth="1"/>
    <col min="15349" max="15349" width="20.75" style="2" customWidth="1"/>
    <col min="15350" max="15351" width="0" style="2" hidden="1" customWidth="1"/>
    <col min="15352" max="15602" width="9.125" style="2"/>
    <col min="15603" max="15603" width="67" style="2" customWidth="1"/>
    <col min="15604" max="15604" width="29.75" style="2" customWidth="1"/>
    <col min="15605" max="15605" width="20.75" style="2" customWidth="1"/>
    <col min="15606" max="15607" width="0" style="2" hidden="1" customWidth="1"/>
    <col min="15608" max="15858" width="9.125" style="2"/>
    <col min="15859" max="15859" width="67" style="2" customWidth="1"/>
    <col min="15860" max="15860" width="29.75" style="2" customWidth="1"/>
    <col min="15861" max="15861" width="20.75" style="2" customWidth="1"/>
    <col min="15862" max="15863" width="0" style="2" hidden="1" customWidth="1"/>
    <col min="15864" max="16114" width="9.125" style="2"/>
    <col min="16115" max="16115" width="67" style="2" customWidth="1"/>
    <col min="16116" max="16116" width="29.75" style="2" customWidth="1"/>
    <col min="16117" max="16117" width="20.75" style="2" customWidth="1"/>
    <col min="16118" max="16119" width="0" style="2" hidden="1" customWidth="1"/>
    <col min="16120" max="16384" width="9.125" style="2"/>
  </cols>
  <sheetData>
    <row r="1" spans="1:5" s="1" customFormat="1" ht="15.75" x14ac:dyDescent="0.25">
      <c r="E1" s="31" t="s">
        <v>139</v>
      </c>
    </row>
    <row r="2" spans="1:5" s="1" customFormat="1" ht="15.75" x14ac:dyDescent="0.25">
      <c r="E2" s="31" t="s">
        <v>0</v>
      </c>
    </row>
    <row r="3" spans="1:5" x14ac:dyDescent="0.25">
      <c r="E3" s="24" t="s">
        <v>1</v>
      </c>
    </row>
    <row r="4" spans="1:5" s="1" customFormat="1" ht="15.75" x14ac:dyDescent="0.25">
      <c r="E4" s="31" t="s">
        <v>141</v>
      </c>
    </row>
    <row r="6" spans="1:5" x14ac:dyDescent="0.25">
      <c r="A6" s="43" t="s">
        <v>128</v>
      </c>
      <c r="B6" s="43"/>
      <c r="C6" s="43"/>
    </row>
    <row r="7" spans="1:5" x14ac:dyDescent="0.25">
      <c r="A7" s="44"/>
      <c r="B7" s="44"/>
      <c r="C7" s="44"/>
    </row>
    <row r="8" spans="1:5" ht="15" customHeight="1" x14ac:dyDescent="0.25">
      <c r="A8" s="45" t="s">
        <v>2</v>
      </c>
      <c r="B8" s="46" t="s">
        <v>3</v>
      </c>
      <c r="C8" s="42" t="s">
        <v>135</v>
      </c>
      <c r="D8" s="47" t="s">
        <v>4</v>
      </c>
      <c r="E8" s="42" t="s">
        <v>112</v>
      </c>
    </row>
    <row r="9" spans="1:5" ht="30" customHeight="1" x14ac:dyDescent="0.25">
      <c r="A9" s="45"/>
      <c r="B9" s="46"/>
      <c r="C9" s="42"/>
      <c r="D9" s="48"/>
      <c r="E9" s="42"/>
    </row>
    <row r="10" spans="1:5" s="7" customFormat="1" x14ac:dyDescent="0.25">
      <c r="A10" s="3">
        <v>1</v>
      </c>
      <c r="B10" s="4">
        <v>2</v>
      </c>
      <c r="C10" s="5" t="s">
        <v>5</v>
      </c>
      <c r="D10" s="6">
        <v>4</v>
      </c>
      <c r="E10" s="5" t="s">
        <v>6</v>
      </c>
    </row>
    <row r="11" spans="1:5" ht="28.5" x14ac:dyDescent="0.25">
      <c r="A11" s="8" t="s">
        <v>7</v>
      </c>
      <c r="B11" s="9" t="s">
        <v>8</v>
      </c>
      <c r="C11" s="26">
        <f>SUM(C12+C17+C22)</f>
        <v>122908.20000000001</v>
      </c>
      <c r="D11" s="26">
        <f t="shared" ref="D11:E11" si="0">SUM(D12+D17+D22)</f>
        <v>0</v>
      </c>
      <c r="E11" s="26">
        <f t="shared" si="0"/>
        <v>122908.20000000001</v>
      </c>
    </row>
    <row r="12" spans="1:5" ht="28.5" x14ac:dyDescent="0.25">
      <c r="A12" s="8" t="s">
        <v>9</v>
      </c>
      <c r="B12" s="9" t="s">
        <v>10</v>
      </c>
      <c r="C12" s="26">
        <f>C14</f>
        <v>0</v>
      </c>
      <c r="D12" s="26">
        <f t="shared" ref="D12:E12" si="1">D14</f>
        <v>0</v>
      </c>
      <c r="E12" s="26">
        <f t="shared" si="1"/>
        <v>0</v>
      </c>
    </row>
    <row r="13" spans="1:5" ht="30" x14ac:dyDescent="0.25">
      <c r="A13" s="10" t="s">
        <v>11</v>
      </c>
      <c r="B13" s="11" t="s">
        <v>12</v>
      </c>
      <c r="C13" s="11" t="s">
        <v>13</v>
      </c>
      <c r="D13" s="6"/>
      <c r="E13" s="11" t="s">
        <v>13</v>
      </c>
    </row>
    <row r="14" spans="1:5" ht="30" x14ac:dyDescent="0.25">
      <c r="A14" s="10" t="s">
        <v>14</v>
      </c>
      <c r="B14" s="11" t="s">
        <v>15</v>
      </c>
      <c r="C14" s="27">
        <f>C16</f>
        <v>0</v>
      </c>
      <c r="D14" s="27">
        <f t="shared" ref="D14" si="2">D16</f>
        <v>0</v>
      </c>
      <c r="E14" s="27">
        <f>E16</f>
        <v>0</v>
      </c>
    </row>
    <row r="15" spans="1:5" ht="30" x14ac:dyDescent="0.25">
      <c r="A15" s="10" t="s">
        <v>16</v>
      </c>
      <c r="B15" s="11" t="s">
        <v>17</v>
      </c>
      <c r="C15" s="27">
        <f>SUM(C16)</f>
        <v>0</v>
      </c>
      <c r="D15" s="6"/>
      <c r="E15" s="27">
        <f>SUM(E16)</f>
        <v>0</v>
      </c>
    </row>
    <row r="16" spans="1:5" ht="30" x14ac:dyDescent="0.25">
      <c r="A16" s="10" t="s">
        <v>18</v>
      </c>
      <c r="B16" s="11" t="s">
        <v>19</v>
      </c>
      <c r="C16" s="27">
        <v>0</v>
      </c>
      <c r="D16" s="27">
        <v>0</v>
      </c>
      <c r="E16" s="27">
        <v>0</v>
      </c>
    </row>
    <row r="17" spans="1:5" x14ac:dyDescent="0.25">
      <c r="A17" s="8" t="s">
        <v>20</v>
      </c>
      <c r="B17" s="9" t="s">
        <v>21</v>
      </c>
      <c r="C17" s="28">
        <f>SUM(C18+C20)</f>
        <v>212908.2</v>
      </c>
      <c r="D17" s="28">
        <f t="shared" ref="D17:E17" si="3">SUM(D18+D20)</f>
        <v>0</v>
      </c>
      <c r="E17" s="28">
        <f t="shared" si="3"/>
        <v>212908.2</v>
      </c>
    </row>
    <row r="18" spans="1:5" x14ac:dyDescent="0.25">
      <c r="A18" s="10" t="s">
        <v>22</v>
      </c>
      <c r="B18" s="11" t="s">
        <v>23</v>
      </c>
      <c r="C18" s="29">
        <f>SUM(C19)</f>
        <v>212908.2</v>
      </c>
      <c r="D18" s="29">
        <f t="shared" ref="D18:E18" si="4">SUM(D19)</f>
        <v>30000</v>
      </c>
      <c r="E18" s="29">
        <f t="shared" si="4"/>
        <v>242908.2</v>
      </c>
    </row>
    <row r="19" spans="1:5" ht="30" x14ac:dyDescent="0.25">
      <c r="A19" s="10" t="s">
        <v>24</v>
      </c>
      <c r="B19" s="11" t="s">
        <v>126</v>
      </c>
      <c r="C19" s="29">
        <f>122908.2+90000</f>
        <v>212908.2</v>
      </c>
      <c r="D19" s="6">
        <v>30000</v>
      </c>
      <c r="E19" s="27">
        <f>SUM(C19+D19)</f>
        <v>242908.2</v>
      </c>
    </row>
    <row r="20" spans="1:5" x14ac:dyDescent="0.25">
      <c r="A20" s="10" t="s">
        <v>25</v>
      </c>
      <c r="B20" s="11" t="s">
        <v>26</v>
      </c>
      <c r="C20" s="29">
        <f>SUM(C21)</f>
        <v>0</v>
      </c>
      <c r="D20" s="29">
        <f t="shared" ref="D20:E20" si="5">SUM(D21)</f>
        <v>-30000</v>
      </c>
      <c r="E20" s="29">
        <f t="shared" si="5"/>
        <v>-30000</v>
      </c>
    </row>
    <row r="21" spans="1:5" ht="30" x14ac:dyDescent="0.25">
      <c r="A21" s="10" t="s">
        <v>27</v>
      </c>
      <c r="B21" s="11" t="s">
        <v>127</v>
      </c>
      <c r="C21" s="29"/>
      <c r="D21" s="41">
        <v>-30000</v>
      </c>
      <c r="E21" s="27">
        <f>SUM(C21+D21)</f>
        <v>-30000</v>
      </c>
    </row>
    <row r="22" spans="1:5" s="14" customFormat="1" ht="28.5" x14ac:dyDescent="0.25">
      <c r="A22" s="12" t="s">
        <v>28</v>
      </c>
      <c r="B22" s="13" t="s">
        <v>29</v>
      </c>
      <c r="C22" s="28">
        <f>C23+C25</f>
        <v>-90000</v>
      </c>
      <c r="D22" s="28">
        <f t="shared" ref="D22" si="6">D23+D25</f>
        <v>0</v>
      </c>
      <c r="E22" s="28">
        <f>E23+E25</f>
        <v>-90000</v>
      </c>
    </row>
    <row r="23" spans="1:5" s="14" customFormat="1" ht="30" x14ac:dyDescent="0.25">
      <c r="A23" s="15" t="s">
        <v>30</v>
      </c>
      <c r="B23" s="16" t="s">
        <v>31</v>
      </c>
      <c r="C23" s="29">
        <f>C24</f>
        <v>0</v>
      </c>
      <c r="D23" s="29">
        <f t="shared" ref="D23" si="7">D24</f>
        <v>0</v>
      </c>
      <c r="E23" s="29">
        <f>E24</f>
        <v>0</v>
      </c>
    </row>
    <row r="24" spans="1:5" s="14" customFormat="1" ht="30" x14ac:dyDescent="0.25">
      <c r="A24" s="15" t="s">
        <v>32</v>
      </c>
      <c r="B24" s="16" t="s">
        <v>124</v>
      </c>
      <c r="C24" s="29">
        <v>0</v>
      </c>
      <c r="D24" s="34"/>
      <c r="E24" s="29">
        <f>SUM(C24+D24)</f>
        <v>0</v>
      </c>
    </row>
    <row r="25" spans="1:5" s="14" customFormat="1" ht="30" x14ac:dyDescent="0.25">
      <c r="A25" s="15" t="s">
        <v>33</v>
      </c>
      <c r="B25" s="16" t="s">
        <v>34</v>
      </c>
      <c r="C25" s="29">
        <f>SUM(C26)</f>
        <v>-90000</v>
      </c>
      <c r="D25" s="29">
        <f t="shared" ref="D25" si="8">SUM(D26)</f>
        <v>0</v>
      </c>
      <c r="E25" s="29">
        <f>SUM(E26)</f>
        <v>-90000</v>
      </c>
    </row>
    <row r="26" spans="1:5" s="14" customFormat="1" ht="30" x14ac:dyDescent="0.25">
      <c r="A26" s="15" t="s">
        <v>35</v>
      </c>
      <c r="B26" s="16" t="s">
        <v>125</v>
      </c>
      <c r="C26" s="29">
        <v>-90000</v>
      </c>
      <c r="D26" s="35"/>
      <c r="E26" s="29">
        <f>SUM(C26+D26)</f>
        <v>-90000</v>
      </c>
    </row>
    <row r="27" spans="1:5" s="14" customFormat="1" hidden="1" x14ac:dyDescent="0.25">
      <c r="A27" s="12" t="s">
        <v>36</v>
      </c>
      <c r="B27" s="13" t="s">
        <v>37</v>
      </c>
      <c r="C27" s="28">
        <f>C28+C31+C34</f>
        <v>0</v>
      </c>
      <c r="D27" s="35"/>
      <c r="E27" s="28">
        <f>E28+E31+E34</f>
        <v>0</v>
      </c>
    </row>
    <row r="28" spans="1:5" s="14" customFormat="1" ht="30" hidden="1" x14ac:dyDescent="0.25">
      <c r="A28" s="15" t="s">
        <v>38</v>
      </c>
      <c r="B28" s="16" t="s">
        <v>39</v>
      </c>
      <c r="C28" s="29">
        <f>C29</f>
        <v>0</v>
      </c>
      <c r="D28" s="35"/>
      <c r="E28" s="29">
        <f>E29</f>
        <v>0</v>
      </c>
    </row>
    <row r="29" spans="1:5" s="14" customFormat="1" ht="30" hidden="1" x14ac:dyDescent="0.25">
      <c r="A29" s="15" t="s">
        <v>40</v>
      </c>
      <c r="B29" s="16" t="s">
        <v>41</v>
      </c>
      <c r="C29" s="29">
        <f>C30</f>
        <v>0</v>
      </c>
      <c r="D29" s="35"/>
      <c r="E29" s="29">
        <f>E30</f>
        <v>0</v>
      </c>
    </row>
    <row r="30" spans="1:5" s="14" customFormat="1" ht="30" hidden="1" x14ac:dyDescent="0.25">
      <c r="A30" s="15" t="s">
        <v>42</v>
      </c>
      <c r="B30" s="16" t="s">
        <v>43</v>
      </c>
      <c r="C30" s="29">
        <v>0</v>
      </c>
      <c r="D30" s="35"/>
      <c r="E30" s="29">
        <v>0</v>
      </c>
    </row>
    <row r="31" spans="1:5" s="14" customFormat="1" ht="30" hidden="1" x14ac:dyDescent="0.25">
      <c r="A31" s="15" t="s">
        <v>44</v>
      </c>
      <c r="B31" s="16" t="s">
        <v>45</v>
      </c>
      <c r="C31" s="29">
        <f>C32</f>
        <v>0</v>
      </c>
      <c r="D31" s="35"/>
      <c r="E31" s="29">
        <f>E32</f>
        <v>0</v>
      </c>
    </row>
    <row r="32" spans="1:5" s="14" customFormat="1" ht="75" hidden="1" x14ac:dyDescent="0.25">
      <c r="A32" s="15" t="s">
        <v>46</v>
      </c>
      <c r="B32" s="16" t="s">
        <v>47</v>
      </c>
      <c r="C32" s="29">
        <f>C33</f>
        <v>0</v>
      </c>
      <c r="D32" s="35"/>
      <c r="E32" s="29">
        <f>E33</f>
        <v>0</v>
      </c>
    </row>
    <row r="33" spans="1:5" s="14" customFormat="1" ht="75" hidden="1" x14ac:dyDescent="0.25">
      <c r="A33" s="15" t="s">
        <v>48</v>
      </c>
      <c r="B33" s="16" t="s">
        <v>49</v>
      </c>
      <c r="C33" s="29">
        <v>0</v>
      </c>
      <c r="D33" s="35"/>
      <c r="E33" s="29">
        <v>0</v>
      </c>
    </row>
    <row r="34" spans="1:5" s="14" customFormat="1" ht="30" hidden="1" x14ac:dyDescent="0.25">
      <c r="A34" s="15" t="s">
        <v>50</v>
      </c>
      <c r="B34" s="16" t="s">
        <v>51</v>
      </c>
      <c r="C34" s="29">
        <f>C35+C40</f>
        <v>0</v>
      </c>
      <c r="D34" s="35"/>
      <c r="E34" s="29">
        <f>E35+E40</f>
        <v>0</v>
      </c>
    </row>
    <row r="35" spans="1:5" s="14" customFormat="1" ht="30" hidden="1" x14ac:dyDescent="0.25">
      <c r="A35" s="15" t="s">
        <v>52</v>
      </c>
      <c r="B35" s="16" t="s">
        <v>53</v>
      </c>
      <c r="C35" s="29">
        <f>C36+C38</f>
        <v>0</v>
      </c>
      <c r="D35" s="35"/>
      <c r="E35" s="29">
        <f>E36+E38</f>
        <v>0</v>
      </c>
    </row>
    <row r="36" spans="1:5" s="14" customFormat="1" ht="30" hidden="1" x14ac:dyDescent="0.25">
      <c r="A36" s="15" t="s">
        <v>54</v>
      </c>
      <c r="B36" s="16" t="s">
        <v>55</v>
      </c>
      <c r="C36" s="29">
        <f>C37</f>
        <v>0</v>
      </c>
      <c r="D36" s="35"/>
      <c r="E36" s="29">
        <f>E37</f>
        <v>0</v>
      </c>
    </row>
    <row r="37" spans="1:5" s="14" customFormat="1" ht="30" hidden="1" x14ac:dyDescent="0.25">
      <c r="A37" s="15" t="s">
        <v>56</v>
      </c>
      <c r="B37" s="16" t="s">
        <v>57</v>
      </c>
      <c r="C37" s="29">
        <v>0</v>
      </c>
      <c r="D37" s="35"/>
      <c r="E37" s="29">
        <v>0</v>
      </c>
    </row>
    <row r="38" spans="1:5" s="14" customFormat="1" ht="30" hidden="1" x14ac:dyDescent="0.25">
      <c r="A38" s="15" t="s">
        <v>58</v>
      </c>
      <c r="B38" s="16" t="s">
        <v>59</v>
      </c>
      <c r="C38" s="29">
        <f>C39</f>
        <v>0</v>
      </c>
      <c r="D38" s="35"/>
      <c r="E38" s="29">
        <f>E39</f>
        <v>0</v>
      </c>
    </row>
    <row r="39" spans="1:5" s="14" customFormat="1" ht="45" hidden="1" x14ac:dyDescent="0.25">
      <c r="A39" s="15" t="s">
        <v>60</v>
      </c>
      <c r="B39" s="16" t="s">
        <v>61</v>
      </c>
      <c r="C39" s="29">
        <v>0</v>
      </c>
      <c r="D39" s="35"/>
      <c r="E39" s="29">
        <v>0</v>
      </c>
    </row>
    <row r="40" spans="1:5" s="14" customFormat="1" ht="30" hidden="1" x14ac:dyDescent="0.25">
      <c r="A40" s="15" t="s">
        <v>62</v>
      </c>
      <c r="B40" s="16" t="s">
        <v>63</v>
      </c>
      <c r="C40" s="29">
        <f>C41</f>
        <v>0</v>
      </c>
      <c r="D40" s="35"/>
      <c r="E40" s="29">
        <f>E41</f>
        <v>0</v>
      </c>
    </row>
    <row r="41" spans="1:5" s="14" customFormat="1" ht="30" hidden="1" x14ac:dyDescent="0.25">
      <c r="A41" s="15" t="s">
        <v>64</v>
      </c>
      <c r="B41" s="16" t="s">
        <v>65</v>
      </c>
      <c r="C41" s="29">
        <f>C42</f>
        <v>0</v>
      </c>
      <c r="D41" s="35"/>
      <c r="E41" s="29">
        <f>E42</f>
        <v>0</v>
      </c>
    </row>
    <row r="42" spans="1:5" s="14" customFormat="1" ht="45" hidden="1" x14ac:dyDescent="0.25">
      <c r="A42" s="15" t="s">
        <v>66</v>
      </c>
      <c r="B42" s="16" t="s">
        <v>67</v>
      </c>
      <c r="C42" s="29">
        <v>0</v>
      </c>
      <c r="D42" s="35"/>
      <c r="E42" s="29">
        <v>0</v>
      </c>
    </row>
    <row r="43" spans="1:5" s="14" customFormat="1" hidden="1" x14ac:dyDescent="0.25">
      <c r="A43" s="15" t="s">
        <v>68</v>
      </c>
      <c r="B43" s="16" t="s">
        <v>69</v>
      </c>
      <c r="C43" s="29">
        <v>0</v>
      </c>
      <c r="D43" s="35"/>
      <c r="E43" s="29">
        <v>0</v>
      </c>
    </row>
    <row r="44" spans="1:5" s="14" customFormat="1" ht="30" hidden="1" x14ac:dyDescent="0.25">
      <c r="A44" s="15" t="s">
        <v>70</v>
      </c>
      <c r="B44" s="16" t="s">
        <v>71</v>
      </c>
      <c r="C44" s="29">
        <v>0</v>
      </c>
      <c r="D44" s="35"/>
      <c r="E44" s="29">
        <v>0</v>
      </c>
    </row>
    <row r="45" spans="1:5" s="14" customFormat="1" ht="30" hidden="1" x14ac:dyDescent="0.25">
      <c r="A45" s="15" t="s">
        <v>72</v>
      </c>
      <c r="B45" s="16" t="s">
        <v>73</v>
      </c>
      <c r="C45" s="29">
        <v>0</v>
      </c>
      <c r="D45" s="35"/>
      <c r="E45" s="29">
        <v>0</v>
      </c>
    </row>
    <row r="46" spans="1:5" s="14" customFormat="1" x14ac:dyDescent="0.25">
      <c r="A46" s="12" t="s">
        <v>74</v>
      </c>
      <c r="B46" s="13" t="s">
        <v>75</v>
      </c>
      <c r="C46" s="28">
        <f>SUM(C47+C54)</f>
        <v>0</v>
      </c>
      <c r="D46" s="28">
        <f t="shared" ref="D46:E46" si="9">SUM(D47+D54)</f>
        <v>52721.400000000009</v>
      </c>
      <c r="E46" s="28">
        <f t="shared" si="9"/>
        <v>52721.399999999907</v>
      </c>
    </row>
    <row r="47" spans="1:5" s="14" customFormat="1" x14ac:dyDescent="0.25">
      <c r="A47" s="15" t="s">
        <v>76</v>
      </c>
      <c r="B47" s="16" t="s">
        <v>77</v>
      </c>
      <c r="C47" s="29">
        <f>C51+C48</f>
        <v>-4047842.1</v>
      </c>
      <c r="D47" s="29">
        <f t="shared" ref="D47:E47" si="10">D51+D48</f>
        <v>-93523.7</v>
      </c>
      <c r="E47" s="29">
        <f t="shared" si="10"/>
        <v>-4141365.8000000003</v>
      </c>
    </row>
    <row r="48" spans="1:5" s="14" customFormat="1" x14ac:dyDescent="0.25">
      <c r="A48" s="15" t="s">
        <v>78</v>
      </c>
      <c r="B48" s="16" t="s">
        <v>79</v>
      </c>
      <c r="C48" s="29">
        <f>C49</f>
        <v>0</v>
      </c>
      <c r="D48" s="29">
        <f t="shared" ref="D48:E48" si="11">D49</f>
        <v>0</v>
      </c>
      <c r="E48" s="29">
        <f t="shared" si="11"/>
        <v>0</v>
      </c>
    </row>
    <row r="49" spans="1:5" s="14" customFormat="1" x14ac:dyDescent="0.25">
      <c r="A49" s="15" t="s">
        <v>80</v>
      </c>
      <c r="B49" s="16" t="s">
        <v>81</v>
      </c>
      <c r="C49" s="29">
        <f>C50</f>
        <v>0</v>
      </c>
      <c r="D49" s="29">
        <f t="shared" ref="D49" si="12">D50</f>
        <v>0</v>
      </c>
      <c r="E49" s="29">
        <f>E50</f>
        <v>0</v>
      </c>
    </row>
    <row r="50" spans="1:5" s="14" customFormat="1" ht="30" x14ac:dyDescent="0.25">
      <c r="A50" s="15" t="s">
        <v>82</v>
      </c>
      <c r="B50" s="16" t="s">
        <v>83</v>
      </c>
      <c r="C50" s="29">
        <v>0</v>
      </c>
      <c r="D50" s="35"/>
      <c r="E50" s="29">
        <f>SUM(C50+D50)</f>
        <v>0</v>
      </c>
    </row>
    <row r="51" spans="1:5" s="14" customFormat="1" x14ac:dyDescent="0.25">
      <c r="A51" s="15" t="s">
        <v>84</v>
      </c>
      <c r="B51" s="16" t="s">
        <v>117</v>
      </c>
      <c r="C51" s="29">
        <f>C52</f>
        <v>-4047842.1</v>
      </c>
      <c r="D51" s="36">
        <f t="shared" ref="D51:D52" si="13">D52</f>
        <v>-93523.7</v>
      </c>
      <c r="E51" s="29">
        <f>E52</f>
        <v>-4141365.8000000003</v>
      </c>
    </row>
    <row r="52" spans="1:5" s="14" customFormat="1" x14ac:dyDescent="0.25">
      <c r="A52" s="15" t="s">
        <v>85</v>
      </c>
      <c r="B52" s="16" t="s">
        <v>118</v>
      </c>
      <c r="C52" s="29">
        <f>C53</f>
        <v>-4047842.1</v>
      </c>
      <c r="D52" s="36">
        <f t="shared" si="13"/>
        <v>-93523.7</v>
      </c>
      <c r="E52" s="29">
        <f>E53</f>
        <v>-4141365.8000000003</v>
      </c>
    </row>
    <row r="53" spans="1:5" s="14" customFormat="1" x14ac:dyDescent="0.25">
      <c r="A53" s="15" t="s">
        <v>86</v>
      </c>
      <c r="B53" s="16" t="s">
        <v>119</v>
      </c>
      <c r="C53" s="29">
        <v>-4047842.1</v>
      </c>
      <c r="D53" s="34">
        <f>-8461.7-85062</f>
        <v>-93523.7</v>
      </c>
      <c r="E53" s="29">
        <f>SUM(C53+D53)</f>
        <v>-4141365.8000000003</v>
      </c>
    </row>
    <row r="54" spans="1:5" s="14" customFormat="1" x14ac:dyDescent="0.25">
      <c r="A54" s="15" t="s">
        <v>87</v>
      </c>
      <c r="B54" s="16" t="s">
        <v>88</v>
      </c>
      <c r="C54" s="29">
        <f>C55+C58</f>
        <v>4047842.1</v>
      </c>
      <c r="D54" s="36">
        <f>SUM(D555+D58)</f>
        <v>146245.1</v>
      </c>
      <c r="E54" s="29">
        <f>E55+E58</f>
        <v>4194087.2</v>
      </c>
    </row>
    <row r="55" spans="1:5" s="14" customFormat="1" x14ac:dyDescent="0.25">
      <c r="A55" s="15" t="s">
        <v>89</v>
      </c>
      <c r="B55" s="16" t="s">
        <v>90</v>
      </c>
      <c r="C55" s="29">
        <f>C56</f>
        <v>0</v>
      </c>
      <c r="D55" s="36">
        <f t="shared" ref="D55:D56" si="14">D56</f>
        <v>0</v>
      </c>
      <c r="E55" s="29">
        <f>E56</f>
        <v>0</v>
      </c>
    </row>
    <row r="56" spans="1:5" s="14" customFormat="1" x14ac:dyDescent="0.25">
      <c r="A56" s="15" t="s">
        <v>91</v>
      </c>
      <c r="B56" s="16" t="s">
        <v>92</v>
      </c>
      <c r="C56" s="29">
        <f>C57</f>
        <v>0</v>
      </c>
      <c r="D56" s="29">
        <f t="shared" si="14"/>
        <v>0</v>
      </c>
      <c r="E56" s="29">
        <f>E57</f>
        <v>0</v>
      </c>
    </row>
    <row r="57" spans="1:5" s="14" customFormat="1" ht="30" x14ac:dyDescent="0.25">
      <c r="A57" s="15" t="s">
        <v>93</v>
      </c>
      <c r="B57" s="16" t="s">
        <v>94</v>
      </c>
      <c r="C57" s="29">
        <v>0</v>
      </c>
      <c r="D57" s="35"/>
      <c r="E57" s="29">
        <v>0</v>
      </c>
    </row>
    <row r="58" spans="1:5" s="14" customFormat="1" x14ac:dyDescent="0.25">
      <c r="A58" s="15" t="s">
        <v>95</v>
      </c>
      <c r="B58" s="16" t="s">
        <v>96</v>
      </c>
      <c r="C58" s="29">
        <f>C59-C61</f>
        <v>4047842.1</v>
      </c>
      <c r="D58" s="29">
        <f t="shared" ref="D58" si="15">D59-D61</f>
        <v>146245.1</v>
      </c>
      <c r="E58" s="29">
        <f>E59-E61</f>
        <v>4194087.2</v>
      </c>
    </row>
    <row r="59" spans="1:5" s="14" customFormat="1" x14ac:dyDescent="0.25">
      <c r="A59" s="15" t="s">
        <v>97</v>
      </c>
      <c r="B59" s="16" t="s">
        <v>120</v>
      </c>
      <c r="C59" s="29">
        <f>SUM(C60)</f>
        <v>4047842.1</v>
      </c>
      <c r="D59" s="29">
        <f t="shared" ref="D59" si="16">SUM(D60)</f>
        <v>146245.1</v>
      </c>
      <c r="E59" s="29">
        <f>SUM(E60)</f>
        <v>4194087.2</v>
      </c>
    </row>
    <row r="60" spans="1:5" s="14" customFormat="1" x14ac:dyDescent="0.25">
      <c r="A60" s="15" t="s">
        <v>98</v>
      </c>
      <c r="B60" s="16" t="s">
        <v>121</v>
      </c>
      <c r="C60" s="29">
        <v>4047842.1</v>
      </c>
      <c r="D60" s="34">
        <f>61183.1+85062</f>
        <v>146245.1</v>
      </c>
      <c r="E60" s="29">
        <f>SUM(C60+D60)</f>
        <v>4194087.2</v>
      </c>
    </row>
    <row r="61" spans="1:5" s="14" customFormat="1" x14ac:dyDescent="0.25">
      <c r="A61" s="15" t="s">
        <v>95</v>
      </c>
      <c r="B61" s="16" t="s">
        <v>122</v>
      </c>
      <c r="C61" s="29">
        <f>SUM(C62)</f>
        <v>0</v>
      </c>
      <c r="D61" s="29">
        <f t="shared" ref="D61" si="17">SUM(D62)</f>
        <v>0</v>
      </c>
      <c r="E61" s="29">
        <f>SUM(E62)</f>
        <v>0</v>
      </c>
    </row>
    <row r="62" spans="1:5" s="14" customFormat="1" ht="30" x14ac:dyDescent="0.25">
      <c r="A62" s="15" t="s">
        <v>99</v>
      </c>
      <c r="B62" s="16" t="s">
        <v>123</v>
      </c>
      <c r="C62" s="29">
        <v>0</v>
      </c>
      <c r="D62" s="35"/>
      <c r="E62" s="29">
        <f>SUM(C62+D62)</f>
        <v>0</v>
      </c>
    </row>
    <row r="63" spans="1:5" x14ac:dyDescent="0.25">
      <c r="A63" s="8" t="s">
        <v>100</v>
      </c>
      <c r="B63" s="9" t="s">
        <v>101</v>
      </c>
      <c r="C63" s="26">
        <f>C11+C46</f>
        <v>122908.20000000001</v>
      </c>
      <c r="D63" s="26">
        <f t="shared" ref="D63" si="18">D11+D46</f>
        <v>52721.400000000009</v>
      </c>
      <c r="E63" s="26">
        <f>E11+E46</f>
        <v>175629.59999999992</v>
      </c>
    </row>
    <row r="69" spans="1:1" x14ac:dyDescent="0.25">
      <c r="A69" s="17"/>
    </row>
    <row r="70" spans="1:1" x14ac:dyDescent="0.25">
      <c r="A70" s="17"/>
    </row>
  </sheetData>
  <mergeCells count="6">
    <mergeCell ref="E8:E9"/>
    <mergeCell ref="A6:C7"/>
    <mergeCell ref="A8:A9"/>
    <mergeCell ref="B8:B9"/>
    <mergeCell ref="C8:C9"/>
    <mergeCell ref="D8:D9"/>
  </mergeCells>
  <pageMargins left="0.78740157480314965" right="0.39370078740157483" top="0.55118110236220474" bottom="0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A3" sqref="A3"/>
    </sheetView>
  </sheetViews>
  <sheetFormatPr defaultRowHeight="15" x14ac:dyDescent="0.25"/>
  <cols>
    <col min="1" max="1" width="60.25" style="2" customWidth="1"/>
    <col min="2" max="2" width="24.875" style="2" customWidth="1"/>
    <col min="3" max="3" width="17.875" style="2" customWidth="1"/>
    <col min="4" max="4" width="11.875" style="2" customWidth="1"/>
    <col min="5" max="5" width="12.75" style="2" customWidth="1"/>
    <col min="6" max="6" width="18" style="2" customWidth="1"/>
    <col min="7" max="7" width="13.125" style="2" customWidth="1"/>
    <col min="8" max="8" width="12.625" style="2" customWidth="1"/>
    <col min="9" max="240" width="9.125" style="2"/>
    <col min="241" max="241" width="67" style="2" customWidth="1"/>
    <col min="242" max="242" width="29.75" style="2" customWidth="1"/>
    <col min="243" max="243" width="20.75" style="2" customWidth="1"/>
    <col min="244" max="245" width="0" style="2" hidden="1" customWidth="1"/>
    <col min="246" max="496" width="9.125" style="2"/>
    <col min="497" max="497" width="67" style="2" customWidth="1"/>
    <col min="498" max="498" width="29.75" style="2" customWidth="1"/>
    <col min="499" max="499" width="20.75" style="2" customWidth="1"/>
    <col min="500" max="501" width="0" style="2" hidden="1" customWidth="1"/>
    <col min="502" max="752" width="9.125" style="2"/>
    <col min="753" max="753" width="67" style="2" customWidth="1"/>
    <col min="754" max="754" width="29.75" style="2" customWidth="1"/>
    <col min="755" max="755" width="20.75" style="2" customWidth="1"/>
    <col min="756" max="757" width="0" style="2" hidden="1" customWidth="1"/>
    <col min="758" max="1008" width="9.125" style="2"/>
    <col min="1009" max="1009" width="67" style="2" customWidth="1"/>
    <col min="1010" max="1010" width="29.75" style="2" customWidth="1"/>
    <col min="1011" max="1011" width="20.75" style="2" customWidth="1"/>
    <col min="1012" max="1013" width="0" style="2" hidden="1" customWidth="1"/>
    <col min="1014" max="1264" width="9.125" style="2"/>
    <col min="1265" max="1265" width="67" style="2" customWidth="1"/>
    <col min="1266" max="1266" width="29.75" style="2" customWidth="1"/>
    <col min="1267" max="1267" width="20.75" style="2" customWidth="1"/>
    <col min="1268" max="1269" width="0" style="2" hidden="1" customWidth="1"/>
    <col min="1270" max="1520" width="9.125" style="2"/>
    <col min="1521" max="1521" width="67" style="2" customWidth="1"/>
    <col min="1522" max="1522" width="29.75" style="2" customWidth="1"/>
    <col min="1523" max="1523" width="20.75" style="2" customWidth="1"/>
    <col min="1524" max="1525" width="0" style="2" hidden="1" customWidth="1"/>
    <col min="1526" max="1776" width="9.125" style="2"/>
    <col min="1777" max="1777" width="67" style="2" customWidth="1"/>
    <col min="1778" max="1778" width="29.75" style="2" customWidth="1"/>
    <col min="1779" max="1779" width="20.75" style="2" customWidth="1"/>
    <col min="1780" max="1781" width="0" style="2" hidden="1" customWidth="1"/>
    <col min="1782" max="2032" width="9.125" style="2"/>
    <col min="2033" max="2033" width="67" style="2" customWidth="1"/>
    <col min="2034" max="2034" width="29.75" style="2" customWidth="1"/>
    <col min="2035" max="2035" width="20.75" style="2" customWidth="1"/>
    <col min="2036" max="2037" width="0" style="2" hidden="1" customWidth="1"/>
    <col min="2038" max="2288" width="9.125" style="2"/>
    <col min="2289" max="2289" width="67" style="2" customWidth="1"/>
    <col min="2290" max="2290" width="29.75" style="2" customWidth="1"/>
    <col min="2291" max="2291" width="20.75" style="2" customWidth="1"/>
    <col min="2292" max="2293" width="0" style="2" hidden="1" customWidth="1"/>
    <col min="2294" max="2544" width="9.125" style="2"/>
    <col min="2545" max="2545" width="67" style="2" customWidth="1"/>
    <col min="2546" max="2546" width="29.75" style="2" customWidth="1"/>
    <col min="2547" max="2547" width="20.75" style="2" customWidth="1"/>
    <col min="2548" max="2549" width="0" style="2" hidden="1" customWidth="1"/>
    <col min="2550" max="2800" width="9.125" style="2"/>
    <col min="2801" max="2801" width="67" style="2" customWidth="1"/>
    <col min="2802" max="2802" width="29.75" style="2" customWidth="1"/>
    <col min="2803" max="2803" width="20.75" style="2" customWidth="1"/>
    <col min="2804" max="2805" width="0" style="2" hidden="1" customWidth="1"/>
    <col min="2806" max="3056" width="9.125" style="2"/>
    <col min="3057" max="3057" width="67" style="2" customWidth="1"/>
    <col min="3058" max="3058" width="29.75" style="2" customWidth="1"/>
    <col min="3059" max="3059" width="20.75" style="2" customWidth="1"/>
    <col min="3060" max="3061" width="0" style="2" hidden="1" customWidth="1"/>
    <col min="3062" max="3312" width="9.125" style="2"/>
    <col min="3313" max="3313" width="67" style="2" customWidth="1"/>
    <col min="3314" max="3314" width="29.75" style="2" customWidth="1"/>
    <col min="3315" max="3315" width="20.75" style="2" customWidth="1"/>
    <col min="3316" max="3317" width="0" style="2" hidden="1" customWidth="1"/>
    <col min="3318" max="3568" width="9.125" style="2"/>
    <col min="3569" max="3569" width="67" style="2" customWidth="1"/>
    <col min="3570" max="3570" width="29.75" style="2" customWidth="1"/>
    <col min="3571" max="3571" width="20.75" style="2" customWidth="1"/>
    <col min="3572" max="3573" width="0" style="2" hidden="1" customWidth="1"/>
    <col min="3574" max="3824" width="9.125" style="2"/>
    <col min="3825" max="3825" width="67" style="2" customWidth="1"/>
    <col min="3826" max="3826" width="29.75" style="2" customWidth="1"/>
    <col min="3827" max="3827" width="20.75" style="2" customWidth="1"/>
    <col min="3828" max="3829" width="0" style="2" hidden="1" customWidth="1"/>
    <col min="3830" max="4080" width="9.125" style="2"/>
    <col min="4081" max="4081" width="67" style="2" customWidth="1"/>
    <col min="4082" max="4082" width="29.75" style="2" customWidth="1"/>
    <col min="4083" max="4083" width="20.75" style="2" customWidth="1"/>
    <col min="4084" max="4085" width="0" style="2" hidden="1" customWidth="1"/>
    <col min="4086" max="4336" width="9.125" style="2"/>
    <col min="4337" max="4337" width="67" style="2" customWidth="1"/>
    <col min="4338" max="4338" width="29.75" style="2" customWidth="1"/>
    <col min="4339" max="4339" width="20.75" style="2" customWidth="1"/>
    <col min="4340" max="4341" width="0" style="2" hidden="1" customWidth="1"/>
    <col min="4342" max="4592" width="9.125" style="2"/>
    <col min="4593" max="4593" width="67" style="2" customWidth="1"/>
    <col min="4594" max="4594" width="29.75" style="2" customWidth="1"/>
    <col min="4595" max="4595" width="20.75" style="2" customWidth="1"/>
    <col min="4596" max="4597" width="0" style="2" hidden="1" customWidth="1"/>
    <col min="4598" max="4848" width="9.125" style="2"/>
    <col min="4849" max="4849" width="67" style="2" customWidth="1"/>
    <col min="4850" max="4850" width="29.75" style="2" customWidth="1"/>
    <col min="4851" max="4851" width="20.75" style="2" customWidth="1"/>
    <col min="4852" max="4853" width="0" style="2" hidden="1" customWidth="1"/>
    <col min="4854" max="5104" width="9.125" style="2"/>
    <col min="5105" max="5105" width="67" style="2" customWidth="1"/>
    <col min="5106" max="5106" width="29.75" style="2" customWidth="1"/>
    <col min="5107" max="5107" width="20.75" style="2" customWidth="1"/>
    <col min="5108" max="5109" width="0" style="2" hidden="1" customWidth="1"/>
    <col min="5110" max="5360" width="9.125" style="2"/>
    <col min="5361" max="5361" width="67" style="2" customWidth="1"/>
    <col min="5362" max="5362" width="29.75" style="2" customWidth="1"/>
    <col min="5363" max="5363" width="20.75" style="2" customWidth="1"/>
    <col min="5364" max="5365" width="0" style="2" hidden="1" customWidth="1"/>
    <col min="5366" max="5616" width="9.125" style="2"/>
    <col min="5617" max="5617" width="67" style="2" customWidth="1"/>
    <col min="5618" max="5618" width="29.75" style="2" customWidth="1"/>
    <col min="5619" max="5619" width="20.75" style="2" customWidth="1"/>
    <col min="5620" max="5621" width="0" style="2" hidden="1" customWidth="1"/>
    <col min="5622" max="5872" width="9.125" style="2"/>
    <col min="5873" max="5873" width="67" style="2" customWidth="1"/>
    <col min="5874" max="5874" width="29.75" style="2" customWidth="1"/>
    <col min="5875" max="5875" width="20.75" style="2" customWidth="1"/>
    <col min="5876" max="5877" width="0" style="2" hidden="1" customWidth="1"/>
    <col min="5878" max="6128" width="9.125" style="2"/>
    <col min="6129" max="6129" width="67" style="2" customWidth="1"/>
    <col min="6130" max="6130" width="29.75" style="2" customWidth="1"/>
    <col min="6131" max="6131" width="20.75" style="2" customWidth="1"/>
    <col min="6132" max="6133" width="0" style="2" hidden="1" customWidth="1"/>
    <col min="6134" max="6384" width="9.125" style="2"/>
    <col min="6385" max="6385" width="67" style="2" customWidth="1"/>
    <col min="6386" max="6386" width="29.75" style="2" customWidth="1"/>
    <col min="6387" max="6387" width="20.75" style="2" customWidth="1"/>
    <col min="6388" max="6389" width="0" style="2" hidden="1" customWidth="1"/>
    <col min="6390" max="6640" width="9.125" style="2"/>
    <col min="6641" max="6641" width="67" style="2" customWidth="1"/>
    <col min="6642" max="6642" width="29.75" style="2" customWidth="1"/>
    <col min="6643" max="6643" width="20.75" style="2" customWidth="1"/>
    <col min="6644" max="6645" width="0" style="2" hidden="1" customWidth="1"/>
    <col min="6646" max="6896" width="9.125" style="2"/>
    <col min="6897" max="6897" width="67" style="2" customWidth="1"/>
    <col min="6898" max="6898" width="29.75" style="2" customWidth="1"/>
    <col min="6899" max="6899" width="20.75" style="2" customWidth="1"/>
    <col min="6900" max="6901" width="0" style="2" hidden="1" customWidth="1"/>
    <col min="6902" max="7152" width="9.125" style="2"/>
    <col min="7153" max="7153" width="67" style="2" customWidth="1"/>
    <col min="7154" max="7154" width="29.75" style="2" customWidth="1"/>
    <col min="7155" max="7155" width="20.75" style="2" customWidth="1"/>
    <col min="7156" max="7157" width="0" style="2" hidden="1" customWidth="1"/>
    <col min="7158" max="7408" width="9.125" style="2"/>
    <col min="7409" max="7409" width="67" style="2" customWidth="1"/>
    <col min="7410" max="7410" width="29.75" style="2" customWidth="1"/>
    <col min="7411" max="7411" width="20.75" style="2" customWidth="1"/>
    <col min="7412" max="7413" width="0" style="2" hidden="1" customWidth="1"/>
    <col min="7414" max="7664" width="9.125" style="2"/>
    <col min="7665" max="7665" width="67" style="2" customWidth="1"/>
    <col min="7666" max="7666" width="29.75" style="2" customWidth="1"/>
    <col min="7667" max="7667" width="20.75" style="2" customWidth="1"/>
    <col min="7668" max="7669" width="0" style="2" hidden="1" customWidth="1"/>
    <col min="7670" max="7920" width="9.125" style="2"/>
    <col min="7921" max="7921" width="67" style="2" customWidth="1"/>
    <col min="7922" max="7922" width="29.75" style="2" customWidth="1"/>
    <col min="7923" max="7923" width="20.75" style="2" customWidth="1"/>
    <col min="7924" max="7925" width="0" style="2" hidden="1" customWidth="1"/>
    <col min="7926" max="8176" width="9.125" style="2"/>
    <col min="8177" max="8177" width="67" style="2" customWidth="1"/>
    <col min="8178" max="8178" width="29.75" style="2" customWidth="1"/>
    <col min="8179" max="8179" width="20.75" style="2" customWidth="1"/>
    <col min="8180" max="8181" width="0" style="2" hidden="1" customWidth="1"/>
    <col min="8182" max="8432" width="9.125" style="2"/>
    <col min="8433" max="8433" width="67" style="2" customWidth="1"/>
    <col min="8434" max="8434" width="29.75" style="2" customWidth="1"/>
    <col min="8435" max="8435" width="20.75" style="2" customWidth="1"/>
    <col min="8436" max="8437" width="0" style="2" hidden="1" customWidth="1"/>
    <col min="8438" max="8688" width="9.125" style="2"/>
    <col min="8689" max="8689" width="67" style="2" customWidth="1"/>
    <col min="8690" max="8690" width="29.75" style="2" customWidth="1"/>
    <col min="8691" max="8691" width="20.75" style="2" customWidth="1"/>
    <col min="8692" max="8693" width="0" style="2" hidden="1" customWidth="1"/>
    <col min="8694" max="8944" width="9.125" style="2"/>
    <col min="8945" max="8945" width="67" style="2" customWidth="1"/>
    <col min="8946" max="8946" width="29.75" style="2" customWidth="1"/>
    <col min="8947" max="8947" width="20.75" style="2" customWidth="1"/>
    <col min="8948" max="8949" width="0" style="2" hidden="1" customWidth="1"/>
    <col min="8950" max="9200" width="9.125" style="2"/>
    <col min="9201" max="9201" width="67" style="2" customWidth="1"/>
    <col min="9202" max="9202" width="29.75" style="2" customWidth="1"/>
    <col min="9203" max="9203" width="20.75" style="2" customWidth="1"/>
    <col min="9204" max="9205" width="0" style="2" hidden="1" customWidth="1"/>
    <col min="9206" max="9456" width="9.125" style="2"/>
    <col min="9457" max="9457" width="67" style="2" customWidth="1"/>
    <col min="9458" max="9458" width="29.75" style="2" customWidth="1"/>
    <col min="9459" max="9459" width="20.75" style="2" customWidth="1"/>
    <col min="9460" max="9461" width="0" style="2" hidden="1" customWidth="1"/>
    <col min="9462" max="9712" width="9.125" style="2"/>
    <col min="9713" max="9713" width="67" style="2" customWidth="1"/>
    <col min="9714" max="9714" width="29.75" style="2" customWidth="1"/>
    <col min="9715" max="9715" width="20.75" style="2" customWidth="1"/>
    <col min="9716" max="9717" width="0" style="2" hidden="1" customWidth="1"/>
    <col min="9718" max="9968" width="9.125" style="2"/>
    <col min="9969" max="9969" width="67" style="2" customWidth="1"/>
    <col min="9970" max="9970" width="29.75" style="2" customWidth="1"/>
    <col min="9971" max="9971" width="20.75" style="2" customWidth="1"/>
    <col min="9972" max="9973" width="0" style="2" hidden="1" customWidth="1"/>
    <col min="9974" max="10224" width="9.125" style="2"/>
    <col min="10225" max="10225" width="67" style="2" customWidth="1"/>
    <col min="10226" max="10226" width="29.75" style="2" customWidth="1"/>
    <col min="10227" max="10227" width="20.75" style="2" customWidth="1"/>
    <col min="10228" max="10229" width="0" style="2" hidden="1" customWidth="1"/>
    <col min="10230" max="10480" width="9.125" style="2"/>
    <col min="10481" max="10481" width="67" style="2" customWidth="1"/>
    <col min="10482" max="10482" width="29.75" style="2" customWidth="1"/>
    <col min="10483" max="10483" width="20.75" style="2" customWidth="1"/>
    <col min="10484" max="10485" width="0" style="2" hidden="1" customWidth="1"/>
    <col min="10486" max="10736" width="9.125" style="2"/>
    <col min="10737" max="10737" width="67" style="2" customWidth="1"/>
    <col min="10738" max="10738" width="29.75" style="2" customWidth="1"/>
    <col min="10739" max="10739" width="20.75" style="2" customWidth="1"/>
    <col min="10740" max="10741" width="0" style="2" hidden="1" customWidth="1"/>
    <col min="10742" max="10992" width="9.125" style="2"/>
    <col min="10993" max="10993" width="67" style="2" customWidth="1"/>
    <col min="10994" max="10994" width="29.75" style="2" customWidth="1"/>
    <col min="10995" max="10995" width="20.75" style="2" customWidth="1"/>
    <col min="10996" max="10997" width="0" style="2" hidden="1" customWidth="1"/>
    <col min="10998" max="11248" width="9.125" style="2"/>
    <col min="11249" max="11249" width="67" style="2" customWidth="1"/>
    <col min="11250" max="11250" width="29.75" style="2" customWidth="1"/>
    <col min="11251" max="11251" width="20.75" style="2" customWidth="1"/>
    <col min="11252" max="11253" width="0" style="2" hidden="1" customWidth="1"/>
    <col min="11254" max="11504" width="9.125" style="2"/>
    <col min="11505" max="11505" width="67" style="2" customWidth="1"/>
    <col min="11506" max="11506" width="29.75" style="2" customWidth="1"/>
    <col min="11507" max="11507" width="20.75" style="2" customWidth="1"/>
    <col min="11508" max="11509" width="0" style="2" hidden="1" customWidth="1"/>
    <col min="11510" max="11760" width="9.125" style="2"/>
    <col min="11761" max="11761" width="67" style="2" customWidth="1"/>
    <col min="11762" max="11762" width="29.75" style="2" customWidth="1"/>
    <col min="11763" max="11763" width="20.75" style="2" customWidth="1"/>
    <col min="11764" max="11765" width="0" style="2" hidden="1" customWidth="1"/>
    <col min="11766" max="12016" width="9.125" style="2"/>
    <col min="12017" max="12017" width="67" style="2" customWidth="1"/>
    <col min="12018" max="12018" width="29.75" style="2" customWidth="1"/>
    <col min="12019" max="12019" width="20.75" style="2" customWidth="1"/>
    <col min="12020" max="12021" width="0" style="2" hidden="1" customWidth="1"/>
    <col min="12022" max="12272" width="9.125" style="2"/>
    <col min="12273" max="12273" width="67" style="2" customWidth="1"/>
    <col min="12274" max="12274" width="29.75" style="2" customWidth="1"/>
    <col min="12275" max="12275" width="20.75" style="2" customWidth="1"/>
    <col min="12276" max="12277" width="0" style="2" hidden="1" customWidth="1"/>
    <col min="12278" max="12528" width="9.125" style="2"/>
    <col min="12529" max="12529" width="67" style="2" customWidth="1"/>
    <col min="12530" max="12530" width="29.75" style="2" customWidth="1"/>
    <col min="12531" max="12531" width="20.75" style="2" customWidth="1"/>
    <col min="12532" max="12533" width="0" style="2" hidden="1" customWidth="1"/>
    <col min="12534" max="12784" width="9.125" style="2"/>
    <col min="12785" max="12785" width="67" style="2" customWidth="1"/>
    <col min="12786" max="12786" width="29.75" style="2" customWidth="1"/>
    <col min="12787" max="12787" width="20.75" style="2" customWidth="1"/>
    <col min="12788" max="12789" width="0" style="2" hidden="1" customWidth="1"/>
    <col min="12790" max="13040" width="9.125" style="2"/>
    <col min="13041" max="13041" width="67" style="2" customWidth="1"/>
    <col min="13042" max="13042" width="29.75" style="2" customWidth="1"/>
    <col min="13043" max="13043" width="20.75" style="2" customWidth="1"/>
    <col min="13044" max="13045" width="0" style="2" hidden="1" customWidth="1"/>
    <col min="13046" max="13296" width="9.125" style="2"/>
    <col min="13297" max="13297" width="67" style="2" customWidth="1"/>
    <col min="13298" max="13298" width="29.75" style="2" customWidth="1"/>
    <col min="13299" max="13299" width="20.75" style="2" customWidth="1"/>
    <col min="13300" max="13301" width="0" style="2" hidden="1" customWidth="1"/>
    <col min="13302" max="13552" width="9.125" style="2"/>
    <col min="13553" max="13553" width="67" style="2" customWidth="1"/>
    <col min="13554" max="13554" width="29.75" style="2" customWidth="1"/>
    <col min="13555" max="13555" width="20.75" style="2" customWidth="1"/>
    <col min="13556" max="13557" width="0" style="2" hidden="1" customWidth="1"/>
    <col min="13558" max="13808" width="9.125" style="2"/>
    <col min="13809" max="13809" width="67" style="2" customWidth="1"/>
    <col min="13810" max="13810" width="29.75" style="2" customWidth="1"/>
    <col min="13811" max="13811" width="20.75" style="2" customWidth="1"/>
    <col min="13812" max="13813" width="0" style="2" hidden="1" customWidth="1"/>
    <col min="13814" max="14064" width="9.125" style="2"/>
    <col min="14065" max="14065" width="67" style="2" customWidth="1"/>
    <col min="14066" max="14066" width="29.75" style="2" customWidth="1"/>
    <col min="14067" max="14067" width="20.75" style="2" customWidth="1"/>
    <col min="14068" max="14069" width="0" style="2" hidden="1" customWidth="1"/>
    <col min="14070" max="14320" width="9.125" style="2"/>
    <col min="14321" max="14321" width="67" style="2" customWidth="1"/>
    <col min="14322" max="14322" width="29.75" style="2" customWidth="1"/>
    <col min="14323" max="14323" width="20.75" style="2" customWidth="1"/>
    <col min="14324" max="14325" width="0" style="2" hidden="1" customWidth="1"/>
    <col min="14326" max="14576" width="9.125" style="2"/>
    <col min="14577" max="14577" width="67" style="2" customWidth="1"/>
    <col min="14578" max="14578" width="29.75" style="2" customWidth="1"/>
    <col min="14579" max="14579" width="20.75" style="2" customWidth="1"/>
    <col min="14580" max="14581" width="0" style="2" hidden="1" customWidth="1"/>
    <col min="14582" max="14832" width="9.125" style="2"/>
    <col min="14833" max="14833" width="67" style="2" customWidth="1"/>
    <col min="14834" max="14834" width="29.75" style="2" customWidth="1"/>
    <col min="14835" max="14835" width="20.75" style="2" customWidth="1"/>
    <col min="14836" max="14837" width="0" style="2" hidden="1" customWidth="1"/>
    <col min="14838" max="15088" width="9.125" style="2"/>
    <col min="15089" max="15089" width="67" style="2" customWidth="1"/>
    <col min="15090" max="15090" width="29.75" style="2" customWidth="1"/>
    <col min="15091" max="15091" width="20.75" style="2" customWidth="1"/>
    <col min="15092" max="15093" width="0" style="2" hidden="1" customWidth="1"/>
    <col min="15094" max="15344" width="9.125" style="2"/>
    <col min="15345" max="15345" width="67" style="2" customWidth="1"/>
    <col min="15346" max="15346" width="29.75" style="2" customWidth="1"/>
    <col min="15347" max="15347" width="20.75" style="2" customWidth="1"/>
    <col min="15348" max="15349" width="0" style="2" hidden="1" customWidth="1"/>
    <col min="15350" max="15600" width="9.125" style="2"/>
    <col min="15601" max="15601" width="67" style="2" customWidth="1"/>
    <col min="15602" max="15602" width="29.75" style="2" customWidth="1"/>
    <col min="15603" max="15603" width="20.75" style="2" customWidth="1"/>
    <col min="15604" max="15605" width="0" style="2" hidden="1" customWidth="1"/>
    <col min="15606" max="15856" width="9.125" style="2"/>
    <col min="15857" max="15857" width="67" style="2" customWidth="1"/>
    <col min="15858" max="15858" width="29.75" style="2" customWidth="1"/>
    <col min="15859" max="15859" width="20.75" style="2" customWidth="1"/>
    <col min="15860" max="15861" width="0" style="2" hidden="1" customWidth="1"/>
    <col min="15862" max="16112" width="9.125" style="2"/>
    <col min="16113" max="16113" width="67" style="2" customWidth="1"/>
    <col min="16114" max="16114" width="29.75" style="2" customWidth="1"/>
    <col min="16115" max="16115" width="20.75" style="2" customWidth="1"/>
    <col min="16116" max="16117" width="0" style="2" hidden="1" customWidth="1"/>
    <col min="16118" max="16384" width="9.125" style="2"/>
  </cols>
  <sheetData>
    <row r="1" spans="1:8" s="1" customFormat="1" ht="15.75" x14ac:dyDescent="0.25">
      <c r="D1" s="31"/>
      <c r="E1" s="31"/>
      <c r="G1" s="31" t="s">
        <v>110</v>
      </c>
    </row>
    <row r="2" spans="1:8" s="1" customFormat="1" ht="15.75" x14ac:dyDescent="0.25">
      <c r="D2" s="31"/>
      <c r="E2" s="31"/>
      <c r="G2" s="31" t="s">
        <v>0</v>
      </c>
    </row>
    <row r="3" spans="1:8" x14ac:dyDescent="0.25">
      <c r="D3" s="24"/>
      <c r="E3" s="24"/>
      <c r="G3" s="24" t="s">
        <v>1</v>
      </c>
    </row>
    <row r="4" spans="1:8" s="1" customFormat="1" ht="15.75" x14ac:dyDescent="0.25">
      <c r="D4" s="31"/>
      <c r="E4" s="31"/>
      <c r="G4" s="31" t="s">
        <v>142</v>
      </c>
    </row>
    <row r="5" spans="1:8" ht="46.5" customHeight="1" x14ac:dyDescent="0.25"/>
    <row r="6" spans="1:8" ht="15" customHeight="1" x14ac:dyDescent="0.25">
      <c r="A6" s="43" t="s">
        <v>129</v>
      </c>
      <c r="B6" s="43"/>
      <c r="C6" s="43"/>
      <c r="D6" s="43"/>
      <c r="E6" s="43"/>
      <c r="F6" s="43"/>
      <c r="G6" s="43"/>
      <c r="H6" s="43"/>
    </row>
    <row r="7" spans="1:8" x14ac:dyDescent="0.25">
      <c r="A7" s="44"/>
      <c r="B7" s="44"/>
      <c r="C7" s="44"/>
      <c r="D7" s="44"/>
      <c r="E7" s="44"/>
      <c r="F7" s="44"/>
      <c r="G7" s="44"/>
      <c r="H7" s="44"/>
    </row>
    <row r="8" spans="1:8" ht="15" customHeight="1" x14ac:dyDescent="0.25">
      <c r="A8" s="45" t="s">
        <v>2</v>
      </c>
      <c r="B8" s="46" t="s">
        <v>3</v>
      </c>
      <c r="C8" s="42" t="s">
        <v>135</v>
      </c>
      <c r="D8" s="47" t="s">
        <v>4</v>
      </c>
      <c r="E8" s="42" t="s">
        <v>113</v>
      </c>
      <c r="F8" s="42" t="s">
        <v>135</v>
      </c>
      <c r="G8" s="47" t="s">
        <v>4</v>
      </c>
      <c r="H8" s="49" t="s">
        <v>114</v>
      </c>
    </row>
    <row r="9" spans="1:8" ht="40.5" customHeight="1" x14ac:dyDescent="0.25">
      <c r="A9" s="45"/>
      <c r="B9" s="46"/>
      <c r="C9" s="42"/>
      <c r="D9" s="48"/>
      <c r="E9" s="42"/>
      <c r="F9" s="42"/>
      <c r="G9" s="48"/>
      <c r="H9" s="50"/>
    </row>
    <row r="10" spans="1:8" s="7" customFormat="1" x14ac:dyDescent="0.25">
      <c r="A10" s="3">
        <v>1</v>
      </c>
      <c r="B10" s="4">
        <v>2</v>
      </c>
      <c r="C10" s="5" t="s">
        <v>5</v>
      </c>
      <c r="D10" s="32" t="s">
        <v>115</v>
      </c>
      <c r="E10" s="32" t="s">
        <v>6</v>
      </c>
      <c r="F10" s="5" t="s">
        <v>136</v>
      </c>
      <c r="G10" s="32" t="s">
        <v>137</v>
      </c>
      <c r="H10" s="32" t="s">
        <v>138</v>
      </c>
    </row>
    <row r="11" spans="1:8" ht="28.5" x14ac:dyDescent="0.25">
      <c r="A11" s="8" t="s">
        <v>7</v>
      </c>
      <c r="B11" s="37" t="s">
        <v>8</v>
      </c>
      <c r="C11" s="26">
        <f>SUM(C12+C17+C22)</f>
        <v>124047.79999999999</v>
      </c>
      <c r="D11" s="26">
        <f t="shared" ref="D11:H11" si="0">SUM(D12+D17+D22)</f>
        <v>0</v>
      </c>
      <c r="E11" s="26">
        <f t="shared" si="0"/>
        <v>124047.79999999999</v>
      </c>
      <c r="F11" s="26">
        <f t="shared" si="0"/>
        <v>121908.99999999999</v>
      </c>
      <c r="G11" s="26">
        <f t="shared" si="0"/>
        <v>0</v>
      </c>
      <c r="H11" s="26">
        <f t="shared" si="0"/>
        <v>121908.99999999999</v>
      </c>
    </row>
    <row r="12" spans="1:8" ht="42.75" x14ac:dyDescent="0.25">
      <c r="A12" s="8" t="s">
        <v>9</v>
      </c>
      <c r="B12" s="37" t="s">
        <v>10</v>
      </c>
      <c r="C12" s="26">
        <f>C14</f>
        <v>0</v>
      </c>
      <c r="D12" s="26">
        <f t="shared" ref="D12:H12" si="1">D14</f>
        <v>0</v>
      </c>
      <c r="E12" s="26">
        <f t="shared" si="1"/>
        <v>0</v>
      </c>
      <c r="F12" s="26">
        <f t="shared" si="1"/>
        <v>0</v>
      </c>
      <c r="G12" s="26">
        <f t="shared" si="1"/>
        <v>0</v>
      </c>
      <c r="H12" s="26">
        <f t="shared" si="1"/>
        <v>0</v>
      </c>
    </row>
    <row r="13" spans="1:8" ht="45" x14ac:dyDescent="0.25">
      <c r="A13" s="10" t="s">
        <v>11</v>
      </c>
      <c r="B13" s="38" t="s">
        <v>12</v>
      </c>
      <c r="C13" s="27">
        <f>C14</f>
        <v>0</v>
      </c>
      <c r="D13" s="27">
        <f t="shared" ref="D13:H13" si="2">D14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</row>
    <row r="14" spans="1:8" ht="45" x14ac:dyDescent="0.25">
      <c r="A14" s="10" t="s">
        <v>14</v>
      </c>
      <c r="B14" s="38" t="s">
        <v>15</v>
      </c>
      <c r="C14" s="27"/>
      <c r="D14" s="27"/>
      <c r="E14" s="27">
        <f t="shared" ref="E14:E62" si="3">SUM(C14+D14)</f>
        <v>0</v>
      </c>
      <c r="F14" s="27">
        <f>F16</f>
        <v>0</v>
      </c>
      <c r="G14" s="27"/>
      <c r="H14" s="27">
        <f t="shared" ref="H14:H62" si="4">SUM(F14+G14)</f>
        <v>0</v>
      </c>
    </row>
    <row r="15" spans="1:8" ht="45" x14ac:dyDescent="0.25">
      <c r="A15" s="10" t="s">
        <v>16</v>
      </c>
      <c r="B15" s="38" t="s">
        <v>17</v>
      </c>
      <c r="C15" s="27">
        <f>SUM(C16)</f>
        <v>0</v>
      </c>
      <c r="D15" s="27"/>
      <c r="E15" s="27">
        <f t="shared" si="3"/>
        <v>0</v>
      </c>
      <c r="F15" s="27">
        <f>SUM(F16)</f>
        <v>0</v>
      </c>
      <c r="G15" s="27"/>
      <c r="H15" s="27">
        <f t="shared" si="4"/>
        <v>0</v>
      </c>
    </row>
    <row r="16" spans="1:8" ht="45" x14ac:dyDescent="0.25">
      <c r="A16" s="10" t="s">
        <v>18</v>
      </c>
      <c r="B16" s="38" t="s">
        <v>19</v>
      </c>
      <c r="C16" s="27"/>
      <c r="D16" s="27"/>
      <c r="E16" s="27">
        <f t="shared" si="3"/>
        <v>0</v>
      </c>
      <c r="F16" s="27"/>
      <c r="G16" s="27"/>
      <c r="H16" s="27">
        <f t="shared" si="4"/>
        <v>0</v>
      </c>
    </row>
    <row r="17" spans="1:8" ht="28.5" x14ac:dyDescent="0.25">
      <c r="A17" s="8" t="s">
        <v>20</v>
      </c>
      <c r="B17" s="37" t="s">
        <v>21</v>
      </c>
      <c r="C17" s="28">
        <f>SUM(C18+C20)</f>
        <v>124047.79999999999</v>
      </c>
      <c r="D17" s="28">
        <f t="shared" ref="D17:H17" si="5">SUM(D18+D20)</f>
        <v>0</v>
      </c>
      <c r="E17" s="28">
        <f t="shared" si="5"/>
        <v>124047.79999999999</v>
      </c>
      <c r="F17" s="28">
        <f t="shared" si="5"/>
        <v>121908.99999999999</v>
      </c>
      <c r="G17" s="28">
        <f t="shared" si="5"/>
        <v>0</v>
      </c>
      <c r="H17" s="28">
        <f t="shared" si="5"/>
        <v>121908.99999999999</v>
      </c>
    </row>
    <row r="18" spans="1:8" ht="30" x14ac:dyDescent="0.25">
      <c r="A18" s="10" t="s">
        <v>22</v>
      </c>
      <c r="B18" s="38" t="s">
        <v>23</v>
      </c>
      <c r="C18" s="29">
        <f>SUM(C19)</f>
        <v>336956</v>
      </c>
      <c r="D18" s="29">
        <f t="shared" ref="D18:H18" si="6">SUM(D19)</f>
        <v>0</v>
      </c>
      <c r="E18" s="29">
        <f t="shared" si="6"/>
        <v>336956</v>
      </c>
      <c r="F18" s="29">
        <f t="shared" si="6"/>
        <v>245956.8</v>
      </c>
      <c r="G18" s="29">
        <f t="shared" si="6"/>
        <v>0</v>
      </c>
      <c r="H18" s="29">
        <f t="shared" si="6"/>
        <v>245956.8</v>
      </c>
    </row>
    <row r="19" spans="1:8" ht="30" x14ac:dyDescent="0.25">
      <c r="A19" s="10" t="s">
        <v>24</v>
      </c>
      <c r="B19" s="38" t="s">
        <v>126</v>
      </c>
      <c r="C19" s="29">
        <v>336956</v>
      </c>
      <c r="D19" s="29"/>
      <c r="E19" s="27">
        <f t="shared" si="3"/>
        <v>336956</v>
      </c>
      <c r="F19" s="29">
        <v>245956.8</v>
      </c>
      <c r="G19" s="29"/>
      <c r="H19" s="27">
        <f t="shared" si="4"/>
        <v>245956.8</v>
      </c>
    </row>
    <row r="20" spans="1:8" ht="30" x14ac:dyDescent="0.25">
      <c r="A20" s="10" t="s">
        <v>25</v>
      </c>
      <c r="B20" s="38" t="s">
        <v>26</v>
      </c>
      <c r="C20" s="29">
        <f>SUM(C21)</f>
        <v>-212908.2</v>
      </c>
      <c r="D20" s="29"/>
      <c r="E20" s="27">
        <f t="shared" si="3"/>
        <v>-212908.2</v>
      </c>
      <c r="F20" s="29">
        <f>SUM(F21)</f>
        <v>-124047.8</v>
      </c>
      <c r="G20" s="29"/>
      <c r="H20" s="27">
        <f t="shared" si="4"/>
        <v>-124047.8</v>
      </c>
    </row>
    <row r="21" spans="1:8" ht="30" x14ac:dyDescent="0.25">
      <c r="A21" s="10" t="s">
        <v>27</v>
      </c>
      <c r="B21" s="38" t="s">
        <v>127</v>
      </c>
      <c r="C21" s="29">
        <v>-212908.2</v>
      </c>
      <c r="D21" s="29"/>
      <c r="E21" s="27">
        <f t="shared" si="3"/>
        <v>-212908.2</v>
      </c>
      <c r="F21" s="29">
        <v>-124047.8</v>
      </c>
      <c r="G21" s="29"/>
      <c r="H21" s="27">
        <f t="shared" si="4"/>
        <v>-124047.8</v>
      </c>
    </row>
    <row r="22" spans="1:8" s="14" customFormat="1" ht="28.5" x14ac:dyDescent="0.25">
      <c r="A22" s="12" t="s">
        <v>28</v>
      </c>
      <c r="B22" s="39" t="s">
        <v>29</v>
      </c>
      <c r="C22" s="28">
        <f>C23+C25</f>
        <v>0</v>
      </c>
      <c r="D22" s="28">
        <f t="shared" ref="D22:H22" si="7">D23+D25</f>
        <v>0</v>
      </c>
      <c r="E22" s="28">
        <f t="shared" si="7"/>
        <v>0</v>
      </c>
      <c r="F22" s="28">
        <f t="shared" si="7"/>
        <v>0</v>
      </c>
      <c r="G22" s="28">
        <f t="shared" si="7"/>
        <v>0</v>
      </c>
      <c r="H22" s="28">
        <f t="shared" si="7"/>
        <v>0</v>
      </c>
    </row>
    <row r="23" spans="1:8" s="14" customFormat="1" ht="30" x14ac:dyDescent="0.25">
      <c r="A23" s="15" t="s">
        <v>30</v>
      </c>
      <c r="B23" s="40" t="s">
        <v>31</v>
      </c>
      <c r="C23" s="29">
        <f>C24</f>
        <v>0</v>
      </c>
      <c r="D23" s="29">
        <f t="shared" ref="D23:H23" si="8">D24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</row>
    <row r="24" spans="1:8" s="14" customFormat="1" ht="30" x14ac:dyDescent="0.25">
      <c r="A24" s="15" t="s">
        <v>32</v>
      </c>
      <c r="B24" s="40" t="s">
        <v>124</v>
      </c>
      <c r="C24" s="29"/>
      <c r="D24" s="29"/>
      <c r="E24" s="27">
        <f t="shared" si="3"/>
        <v>0</v>
      </c>
      <c r="F24" s="29"/>
      <c r="G24" s="29"/>
      <c r="H24" s="27">
        <f t="shared" si="4"/>
        <v>0</v>
      </c>
    </row>
    <row r="25" spans="1:8" s="14" customFormat="1" ht="45" x14ac:dyDescent="0.25">
      <c r="A25" s="15" t="s">
        <v>33</v>
      </c>
      <c r="B25" s="40" t="s">
        <v>34</v>
      </c>
      <c r="C25" s="29">
        <f>SUM(C26)</f>
        <v>0</v>
      </c>
      <c r="D25" s="29">
        <f t="shared" ref="D25:H25" si="9">SUM(D26)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</row>
    <row r="26" spans="1:8" s="14" customFormat="1" ht="45" x14ac:dyDescent="0.25">
      <c r="A26" s="15" t="s">
        <v>35</v>
      </c>
      <c r="B26" s="40" t="s">
        <v>125</v>
      </c>
      <c r="C26" s="29">
        <v>0</v>
      </c>
      <c r="D26" s="29"/>
      <c r="E26" s="27">
        <f t="shared" si="3"/>
        <v>0</v>
      </c>
      <c r="F26" s="29"/>
      <c r="G26" s="29"/>
      <c r="H26" s="27">
        <f t="shared" si="4"/>
        <v>0</v>
      </c>
    </row>
    <row r="27" spans="1:8" s="14" customFormat="1" ht="28.5" hidden="1" customHeight="1" x14ac:dyDescent="0.25">
      <c r="A27" s="12" t="s">
        <v>36</v>
      </c>
      <c r="B27" s="39" t="s">
        <v>37</v>
      </c>
      <c r="C27" s="28">
        <f>C28+C31+C34</f>
        <v>0</v>
      </c>
      <c r="D27" s="28"/>
      <c r="E27" s="26">
        <f t="shared" si="3"/>
        <v>0</v>
      </c>
      <c r="F27" s="28">
        <f>F28+F31+F34</f>
        <v>0</v>
      </c>
      <c r="G27" s="28"/>
      <c r="H27" s="26">
        <f t="shared" si="4"/>
        <v>0</v>
      </c>
    </row>
    <row r="28" spans="1:8" s="14" customFormat="1" ht="30" hidden="1" customHeight="1" x14ac:dyDescent="0.25">
      <c r="A28" s="15" t="s">
        <v>38</v>
      </c>
      <c r="B28" s="40" t="s">
        <v>39</v>
      </c>
      <c r="C28" s="29">
        <f t="shared" ref="C28:F29" si="10">C29</f>
        <v>0</v>
      </c>
      <c r="D28" s="29"/>
      <c r="E28" s="26">
        <f t="shared" si="3"/>
        <v>0</v>
      </c>
      <c r="F28" s="29">
        <f t="shared" si="10"/>
        <v>0</v>
      </c>
      <c r="G28" s="29"/>
      <c r="H28" s="26">
        <f t="shared" si="4"/>
        <v>0</v>
      </c>
    </row>
    <row r="29" spans="1:8" s="14" customFormat="1" ht="30" hidden="1" customHeight="1" x14ac:dyDescent="0.25">
      <c r="A29" s="15" t="s">
        <v>40</v>
      </c>
      <c r="B29" s="40" t="s">
        <v>41</v>
      </c>
      <c r="C29" s="29">
        <f t="shared" si="10"/>
        <v>0</v>
      </c>
      <c r="D29" s="29"/>
      <c r="E29" s="26">
        <f t="shared" si="3"/>
        <v>0</v>
      </c>
      <c r="F29" s="29">
        <f t="shared" si="10"/>
        <v>0</v>
      </c>
      <c r="G29" s="29"/>
      <c r="H29" s="26">
        <f t="shared" si="4"/>
        <v>0</v>
      </c>
    </row>
    <row r="30" spans="1:8" s="14" customFormat="1" ht="45" hidden="1" customHeight="1" x14ac:dyDescent="0.25">
      <c r="A30" s="15" t="s">
        <v>42</v>
      </c>
      <c r="B30" s="40" t="s">
        <v>43</v>
      </c>
      <c r="C30" s="29">
        <v>0</v>
      </c>
      <c r="D30" s="29"/>
      <c r="E30" s="26">
        <f t="shared" si="3"/>
        <v>0</v>
      </c>
      <c r="F30" s="29">
        <v>0</v>
      </c>
      <c r="G30" s="29"/>
      <c r="H30" s="26">
        <f t="shared" si="4"/>
        <v>0</v>
      </c>
    </row>
    <row r="31" spans="1:8" s="14" customFormat="1" ht="30" hidden="1" customHeight="1" x14ac:dyDescent="0.25">
      <c r="A31" s="15" t="s">
        <v>44</v>
      </c>
      <c r="B31" s="40" t="s">
        <v>45</v>
      </c>
      <c r="C31" s="29">
        <f t="shared" ref="C31:F32" si="11">C32</f>
        <v>0</v>
      </c>
      <c r="D31" s="29"/>
      <c r="E31" s="26">
        <f t="shared" si="3"/>
        <v>0</v>
      </c>
      <c r="F31" s="29">
        <f t="shared" si="11"/>
        <v>0</v>
      </c>
      <c r="G31" s="29"/>
      <c r="H31" s="26">
        <f t="shared" si="4"/>
        <v>0</v>
      </c>
    </row>
    <row r="32" spans="1:8" s="14" customFormat="1" ht="75" hidden="1" customHeight="1" x14ac:dyDescent="0.25">
      <c r="A32" s="15" t="s">
        <v>46</v>
      </c>
      <c r="B32" s="40" t="s">
        <v>47</v>
      </c>
      <c r="C32" s="29">
        <f t="shared" si="11"/>
        <v>0</v>
      </c>
      <c r="D32" s="29"/>
      <c r="E32" s="26">
        <f t="shared" si="3"/>
        <v>0</v>
      </c>
      <c r="F32" s="29">
        <f t="shared" si="11"/>
        <v>0</v>
      </c>
      <c r="G32" s="29"/>
      <c r="H32" s="26">
        <f t="shared" si="4"/>
        <v>0</v>
      </c>
    </row>
    <row r="33" spans="1:8" s="14" customFormat="1" ht="90" hidden="1" customHeight="1" x14ac:dyDescent="0.25">
      <c r="A33" s="15" t="s">
        <v>48</v>
      </c>
      <c r="B33" s="40" t="s">
        <v>49</v>
      </c>
      <c r="C33" s="29">
        <v>0</v>
      </c>
      <c r="D33" s="29"/>
      <c r="E33" s="26">
        <f t="shared" si="3"/>
        <v>0</v>
      </c>
      <c r="F33" s="29">
        <v>0</v>
      </c>
      <c r="G33" s="29"/>
      <c r="H33" s="26">
        <f t="shared" si="4"/>
        <v>0</v>
      </c>
    </row>
    <row r="34" spans="1:8" s="14" customFormat="1" ht="30" hidden="1" customHeight="1" x14ac:dyDescent="0.25">
      <c r="A34" s="15" t="s">
        <v>50</v>
      </c>
      <c r="B34" s="40" t="s">
        <v>51</v>
      </c>
      <c r="C34" s="29">
        <f>C35+C40</f>
        <v>0</v>
      </c>
      <c r="D34" s="29"/>
      <c r="E34" s="26">
        <f t="shared" si="3"/>
        <v>0</v>
      </c>
      <c r="F34" s="29">
        <f>F35+F40</f>
        <v>0</v>
      </c>
      <c r="G34" s="29"/>
      <c r="H34" s="26">
        <f t="shared" si="4"/>
        <v>0</v>
      </c>
    </row>
    <row r="35" spans="1:8" s="14" customFormat="1" ht="30" hidden="1" customHeight="1" x14ac:dyDescent="0.25">
      <c r="A35" s="15" t="s">
        <v>52</v>
      </c>
      <c r="B35" s="40" t="s">
        <v>53</v>
      </c>
      <c r="C35" s="29">
        <f>C36+C38</f>
        <v>0</v>
      </c>
      <c r="D35" s="29"/>
      <c r="E35" s="26">
        <f t="shared" si="3"/>
        <v>0</v>
      </c>
      <c r="F35" s="29">
        <f>F36+F38</f>
        <v>0</v>
      </c>
      <c r="G35" s="29"/>
      <c r="H35" s="26">
        <f t="shared" si="4"/>
        <v>0</v>
      </c>
    </row>
    <row r="36" spans="1:8" s="14" customFormat="1" ht="30" hidden="1" customHeight="1" x14ac:dyDescent="0.25">
      <c r="A36" s="15" t="s">
        <v>54</v>
      </c>
      <c r="B36" s="40" t="s">
        <v>55</v>
      </c>
      <c r="C36" s="29">
        <f>C37</f>
        <v>0</v>
      </c>
      <c r="D36" s="29"/>
      <c r="E36" s="26">
        <f t="shared" si="3"/>
        <v>0</v>
      </c>
      <c r="F36" s="29">
        <f>F37</f>
        <v>0</v>
      </c>
      <c r="G36" s="29"/>
      <c r="H36" s="26">
        <f t="shared" si="4"/>
        <v>0</v>
      </c>
    </row>
    <row r="37" spans="1:8" s="14" customFormat="1" ht="30" hidden="1" customHeight="1" x14ac:dyDescent="0.25">
      <c r="A37" s="15" t="s">
        <v>56</v>
      </c>
      <c r="B37" s="40" t="s">
        <v>57</v>
      </c>
      <c r="C37" s="29">
        <v>0</v>
      </c>
      <c r="D37" s="29"/>
      <c r="E37" s="26">
        <f t="shared" si="3"/>
        <v>0</v>
      </c>
      <c r="F37" s="29">
        <v>0</v>
      </c>
      <c r="G37" s="29"/>
      <c r="H37" s="26">
        <f t="shared" si="4"/>
        <v>0</v>
      </c>
    </row>
    <row r="38" spans="1:8" s="14" customFormat="1" ht="45" hidden="1" customHeight="1" x14ac:dyDescent="0.25">
      <c r="A38" s="15" t="s">
        <v>58</v>
      </c>
      <c r="B38" s="40" t="s">
        <v>59</v>
      </c>
      <c r="C38" s="29">
        <f>C39</f>
        <v>0</v>
      </c>
      <c r="D38" s="29"/>
      <c r="E38" s="26">
        <f t="shared" si="3"/>
        <v>0</v>
      </c>
      <c r="F38" s="29">
        <f>F39</f>
        <v>0</v>
      </c>
      <c r="G38" s="29"/>
      <c r="H38" s="26">
        <f t="shared" si="4"/>
        <v>0</v>
      </c>
    </row>
    <row r="39" spans="1:8" s="14" customFormat="1" ht="45" hidden="1" customHeight="1" x14ac:dyDescent="0.25">
      <c r="A39" s="15" t="s">
        <v>60</v>
      </c>
      <c r="B39" s="40" t="s">
        <v>61</v>
      </c>
      <c r="C39" s="29">
        <v>0</v>
      </c>
      <c r="D39" s="29"/>
      <c r="E39" s="26">
        <f t="shared" si="3"/>
        <v>0</v>
      </c>
      <c r="F39" s="29">
        <v>0</v>
      </c>
      <c r="G39" s="29"/>
      <c r="H39" s="26">
        <f t="shared" si="4"/>
        <v>0</v>
      </c>
    </row>
    <row r="40" spans="1:8" s="14" customFormat="1" ht="30" hidden="1" customHeight="1" x14ac:dyDescent="0.25">
      <c r="A40" s="15" t="s">
        <v>62</v>
      </c>
      <c r="B40" s="40" t="s">
        <v>63</v>
      </c>
      <c r="C40" s="29">
        <f t="shared" ref="C40:F41" si="12">C41</f>
        <v>0</v>
      </c>
      <c r="D40" s="29"/>
      <c r="E40" s="26">
        <f t="shared" si="3"/>
        <v>0</v>
      </c>
      <c r="F40" s="29">
        <f t="shared" si="12"/>
        <v>0</v>
      </c>
      <c r="G40" s="29"/>
      <c r="H40" s="26">
        <f t="shared" si="4"/>
        <v>0</v>
      </c>
    </row>
    <row r="41" spans="1:8" s="14" customFormat="1" ht="30" hidden="1" customHeight="1" x14ac:dyDescent="0.25">
      <c r="A41" s="15" t="s">
        <v>64</v>
      </c>
      <c r="B41" s="40" t="s">
        <v>65</v>
      </c>
      <c r="C41" s="29">
        <f t="shared" si="12"/>
        <v>0</v>
      </c>
      <c r="D41" s="29"/>
      <c r="E41" s="26">
        <f t="shared" si="3"/>
        <v>0</v>
      </c>
      <c r="F41" s="29">
        <f t="shared" si="12"/>
        <v>0</v>
      </c>
      <c r="G41" s="29"/>
      <c r="H41" s="26">
        <f t="shared" si="4"/>
        <v>0</v>
      </c>
    </row>
    <row r="42" spans="1:8" s="14" customFormat="1" ht="45" hidden="1" customHeight="1" x14ac:dyDescent="0.25">
      <c r="A42" s="15" t="s">
        <v>66</v>
      </c>
      <c r="B42" s="40" t="s">
        <v>67</v>
      </c>
      <c r="C42" s="29">
        <v>0</v>
      </c>
      <c r="D42" s="29"/>
      <c r="E42" s="26">
        <f t="shared" si="3"/>
        <v>0</v>
      </c>
      <c r="F42" s="29">
        <v>0</v>
      </c>
      <c r="G42" s="29"/>
      <c r="H42" s="26">
        <f t="shared" si="4"/>
        <v>0</v>
      </c>
    </row>
    <row r="43" spans="1:8" s="14" customFormat="1" ht="15" hidden="1" customHeight="1" x14ac:dyDescent="0.25">
      <c r="A43" s="15" t="s">
        <v>68</v>
      </c>
      <c r="B43" s="40" t="s">
        <v>69</v>
      </c>
      <c r="C43" s="29">
        <v>0</v>
      </c>
      <c r="D43" s="29"/>
      <c r="E43" s="26">
        <f t="shared" si="3"/>
        <v>0</v>
      </c>
      <c r="F43" s="29">
        <v>0</v>
      </c>
      <c r="G43" s="29"/>
      <c r="H43" s="26">
        <f t="shared" si="4"/>
        <v>0</v>
      </c>
    </row>
    <row r="44" spans="1:8" s="14" customFormat="1" ht="30" hidden="1" customHeight="1" x14ac:dyDescent="0.25">
      <c r="A44" s="15" t="s">
        <v>70</v>
      </c>
      <c r="B44" s="40" t="s">
        <v>71</v>
      </c>
      <c r="C44" s="29">
        <v>0</v>
      </c>
      <c r="D44" s="29"/>
      <c r="E44" s="26">
        <f t="shared" si="3"/>
        <v>0</v>
      </c>
      <c r="F44" s="29">
        <v>0</v>
      </c>
      <c r="G44" s="29"/>
      <c r="H44" s="26">
        <f t="shared" si="4"/>
        <v>0</v>
      </c>
    </row>
    <row r="45" spans="1:8" s="14" customFormat="1" ht="30" hidden="1" customHeight="1" x14ac:dyDescent="0.25">
      <c r="A45" s="15" t="s">
        <v>72</v>
      </c>
      <c r="B45" s="40" t="s">
        <v>73</v>
      </c>
      <c r="C45" s="29">
        <v>0</v>
      </c>
      <c r="D45" s="29"/>
      <c r="E45" s="26">
        <f t="shared" si="3"/>
        <v>0</v>
      </c>
      <c r="F45" s="29">
        <v>0</v>
      </c>
      <c r="G45" s="29"/>
      <c r="H45" s="26">
        <f t="shared" si="4"/>
        <v>0</v>
      </c>
    </row>
    <row r="46" spans="1:8" s="14" customFormat="1" x14ac:dyDescent="0.25">
      <c r="A46" s="12" t="s">
        <v>74</v>
      </c>
      <c r="B46" s="39" t="s">
        <v>75</v>
      </c>
      <c r="C46" s="28">
        <f>SUM(C47+C54)</f>
        <v>0</v>
      </c>
      <c r="D46" s="28">
        <f t="shared" ref="D46:H46" si="13">SUM(D47+D54)</f>
        <v>0</v>
      </c>
      <c r="E46" s="28">
        <f t="shared" si="13"/>
        <v>0</v>
      </c>
      <c r="F46" s="28">
        <f t="shared" si="13"/>
        <v>0</v>
      </c>
      <c r="G46" s="28">
        <f t="shared" si="13"/>
        <v>0</v>
      </c>
      <c r="H46" s="28">
        <f t="shared" si="13"/>
        <v>0</v>
      </c>
    </row>
    <row r="47" spans="1:8" s="14" customFormat="1" x14ac:dyDescent="0.25">
      <c r="A47" s="15" t="s">
        <v>76</v>
      </c>
      <c r="B47" s="40" t="s">
        <v>77</v>
      </c>
      <c r="C47" s="29">
        <f>C51+C48</f>
        <v>-4019078.5</v>
      </c>
      <c r="D47" s="29">
        <f t="shared" ref="D47:H47" si="14">D51+D48</f>
        <v>-820.9</v>
      </c>
      <c r="E47" s="29">
        <f t="shared" si="14"/>
        <v>-4019899.4</v>
      </c>
      <c r="F47" s="29">
        <f t="shared" si="14"/>
        <v>-3950142.2</v>
      </c>
      <c r="G47" s="29">
        <f t="shared" si="14"/>
        <v>-528.9</v>
      </c>
      <c r="H47" s="29">
        <f t="shared" si="14"/>
        <v>-3950671.1</v>
      </c>
    </row>
    <row r="48" spans="1:8" s="14" customFormat="1" x14ac:dyDescent="0.25">
      <c r="A48" s="15" t="s">
        <v>78</v>
      </c>
      <c r="B48" s="40" t="s">
        <v>79</v>
      </c>
      <c r="C48" s="29">
        <f t="shared" ref="C48:H49" si="15">C49</f>
        <v>0</v>
      </c>
      <c r="D48" s="29">
        <f t="shared" si="15"/>
        <v>0</v>
      </c>
      <c r="E48" s="29">
        <f t="shared" si="15"/>
        <v>0</v>
      </c>
      <c r="F48" s="29">
        <f t="shared" si="15"/>
        <v>0</v>
      </c>
      <c r="G48" s="29">
        <f t="shared" si="15"/>
        <v>0</v>
      </c>
      <c r="H48" s="29">
        <f t="shared" si="15"/>
        <v>0</v>
      </c>
    </row>
    <row r="49" spans="1:8" s="14" customFormat="1" ht="30" x14ac:dyDescent="0.25">
      <c r="A49" s="15" t="s">
        <v>80</v>
      </c>
      <c r="B49" s="40" t="s">
        <v>81</v>
      </c>
      <c r="C49" s="29">
        <f t="shared" si="15"/>
        <v>0</v>
      </c>
      <c r="D49" s="29">
        <f t="shared" si="15"/>
        <v>0</v>
      </c>
      <c r="E49" s="29">
        <f t="shared" si="15"/>
        <v>0</v>
      </c>
      <c r="F49" s="29">
        <f t="shared" si="15"/>
        <v>0</v>
      </c>
      <c r="G49" s="29">
        <f t="shared" si="15"/>
        <v>0</v>
      </c>
      <c r="H49" s="29">
        <f t="shared" si="15"/>
        <v>0</v>
      </c>
    </row>
    <row r="50" spans="1:8" s="14" customFormat="1" ht="30" x14ac:dyDescent="0.25">
      <c r="A50" s="15" t="s">
        <v>82</v>
      </c>
      <c r="B50" s="40" t="s">
        <v>83</v>
      </c>
      <c r="C50" s="29">
        <v>0</v>
      </c>
      <c r="D50" s="29"/>
      <c r="E50" s="29">
        <f>SUM(C50:D50)</f>
        <v>0</v>
      </c>
      <c r="F50" s="29">
        <v>0</v>
      </c>
      <c r="G50" s="29"/>
      <c r="H50" s="29">
        <f>SUM(F50:G50)</f>
        <v>0</v>
      </c>
    </row>
    <row r="51" spans="1:8" s="14" customFormat="1" x14ac:dyDescent="0.25">
      <c r="A51" s="15" t="s">
        <v>84</v>
      </c>
      <c r="B51" s="40" t="s">
        <v>117</v>
      </c>
      <c r="C51" s="29">
        <f t="shared" ref="C51:H52" si="16">C52</f>
        <v>-4019078.5</v>
      </c>
      <c r="D51" s="29">
        <f t="shared" si="16"/>
        <v>-820.9</v>
      </c>
      <c r="E51" s="29">
        <f t="shared" si="16"/>
        <v>-4019899.4</v>
      </c>
      <c r="F51" s="29">
        <f t="shared" si="16"/>
        <v>-3950142.2</v>
      </c>
      <c r="G51" s="29">
        <f t="shared" si="16"/>
        <v>-528.9</v>
      </c>
      <c r="H51" s="29">
        <f t="shared" si="16"/>
        <v>-3950671.1</v>
      </c>
    </row>
    <row r="52" spans="1:8" s="14" customFormat="1" x14ac:dyDescent="0.25">
      <c r="A52" s="15" t="s">
        <v>85</v>
      </c>
      <c r="B52" s="40" t="s">
        <v>118</v>
      </c>
      <c r="C52" s="29">
        <f t="shared" si="16"/>
        <v>-4019078.5</v>
      </c>
      <c r="D52" s="29">
        <f t="shared" si="16"/>
        <v>-820.9</v>
      </c>
      <c r="E52" s="29">
        <f t="shared" si="16"/>
        <v>-4019899.4</v>
      </c>
      <c r="F52" s="29">
        <f t="shared" si="16"/>
        <v>-3950142.2</v>
      </c>
      <c r="G52" s="29">
        <f t="shared" si="16"/>
        <v>-528.9</v>
      </c>
      <c r="H52" s="29">
        <f t="shared" si="16"/>
        <v>-3950671.1</v>
      </c>
    </row>
    <row r="53" spans="1:8" s="14" customFormat="1" ht="30" x14ac:dyDescent="0.25">
      <c r="A53" s="15" t="s">
        <v>86</v>
      </c>
      <c r="B53" s="40" t="s">
        <v>119</v>
      </c>
      <c r="C53" s="29">
        <v>-4019078.5</v>
      </c>
      <c r="D53" s="29">
        <v>-820.9</v>
      </c>
      <c r="E53" s="27">
        <f t="shared" si="3"/>
        <v>-4019899.4</v>
      </c>
      <c r="F53" s="29">
        <v>-3950142.2</v>
      </c>
      <c r="G53" s="29">
        <v>-528.9</v>
      </c>
      <c r="H53" s="27">
        <f t="shared" si="4"/>
        <v>-3950671.1</v>
      </c>
    </row>
    <row r="54" spans="1:8" s="14" customFormat="1" x14ac:dyDescent="0.25">
      <c r="A54" s="15" t="s">
        <v>87</v>
      </c>
      <c r="B54" s="40" t="s">
        <v>88</v>
      </c>
      <c r="C54" s="29">
        <f>C55+C58</f>
        <v>4019078.5</v>
      </c>
      <c r="D54" s="29">
        <f t="shared" ref="D54:H54" si="17">D55+D58</f>
        <v>820.9</v>
      </c>
      <c r="E54" s="29">
        <f t="shared" si="17"/>
        <v>4019899.4</v>
      </c>
      <c r="F54" s="29">
        <f t="shared" si="17"/>
        <v>3950142.2</v>
      </c>
      <c r="G54" s="29">
        <f t="shared" si="17"/>
        <v>528.9</v>
      </c>
      <c r="H54" s="29">
        <f t="shared" si="17"/>
        <v>3950671.1</v>
      </c>
    </row>
    <row r="55" spans="1:8" s="14" customFormat="1" x14ac:dyDescent="0.25">
      <c r="A55" s="15" t="s">
        <v>89</v>
      </c>
      <c r="B55" s="40" t="s">
        <v>90</v>
      </c>
      <c r="C55" s="29">
        <f t="shared" ref="C55:H56" si="18">C56</f>
        <v>0</v>
      </c>
      <c r="D55" s="29">
        <f t="shared" si="18"/>
        <v>0</v>
      </c>
      <c r="E55" s="29">
        <f t="shared" si="18"/>
        <v>0</v>
      </c>
      <c r="F55" s="29">
        <f t="shared" si="18"/>
        <v>0</v>
      </c>
      <c r="G55" s="29">
        <f t="shared" si="18"/>
        <v>0</v>
      </c>
      <c r="H55" s="29">
        <f t="shared" si="18"/>
        <v>0</v>
      </c>
    </row>
    <row r="56" spans="1:8" s="14" customFormat="1" x14ac:dyDescent="0.25">
      <c r="A56" s="15" t="s">
        <v>91</v>
      </c>
      <c r="B56" s="40" t="s">
        <v>92</v>
      </c>
      <c r="C56" s="29">
        <f t="shared" si="18"/>
        <v>0</v>
      </c>
      <c r="D56" s="29">
        <f t="shared" si="18"/>
        <v>0</v>
      </c>
      <c r="E56" s="29">
        <f t="shared" si="18"/>
        <v>0</v>
      </c>
      <c r="F56" s="29">
        <f t="shared" si="18"/>
        <v>0</v>
      </c>
      <c r="G56" s="29">
        <f t="shared" si="18"/>
        <v>0</v>
      </c>
      <c r="H56" s="29">
        <f t="shared" si="18"/>
        <v>0</v>
      </c>
    </row>
    <row r="57" spans="1:8" s="14" customFormat="1" ht="30" x14ac:dyDescent="0.25">
      <c r="A57" s="15" t="s">
        <v>93</v>
      </c>
      <c r="B57" s="40" t="s">
        <v>94</v>
      </c>
      <c r="C57" s="29">
        <v>0</v>
      </c>
      <c r="D57" s="29"/>
      <c r="E57" s="27">
        <f t="shared" si="3"/>
        <v>0</v>
      </c>
      <c r="F57" s="29">
        <v>0</v>
      </c>
      <c r="G57" s="29"/>
      <c r="H57" s="27">
        <f t="shared" si="4"/>
        <v>0</v>
      </c>
    </row>
    <row r="58" spans="1:8" s="14" customFormat="1" x14ac:dyDescent="0.25">
      <c r="A58" s="15" t="s">
        <v>95</v>
      </c>
      <c r="B58" s="40" t="s">
        <v>96</v>
      </c>
      <c r="C58" s="29">
        <f>SUM(C60+C62)</f>
        <v>4019078.5</v>
      </c>
      <c r="D58" s="29">
        <f t="shared" ref="D58:H58" si="19">SUM(D60+D62)</f>
        <v>820.9</v>
      </c>
      <c r="E58" s="29">
        <f t="shared" si="19"/>
        <v>4019899.4</v>
      </c>
      <c r="F58" s="29">
        <f t="shared" si="19"/>
        <v>3950142.2</v>
      </c>
      <c r="G58" s="29">
        <f t="shared" si="19"/>
        <v>528.9</v>
      </c>
      <c r="H58" s="29">
        <f t="shared" si="19"/>
        <v>3950671.1</v>
      </c>
    </row>
    <row r="59" spans="1:8" s="14" customFormat="1" x14ac:dyDescent="0.25">
      <c r="A59" s="15" t="s">
        <v>97</v>
      </c>
      <c r="B59" s="40" t="s">
        <v>120</v>
      </c>
      <c r="C59" s="29">
        <f>SUM(C60)</f>
        <v>4019078.5</v>
      </c>
      <c r="D59" s="29">
        <f t="shared" ref="D59:H59" si="20">SUM(D60)</f>
        <v>820.9</v>
      </c>
      <c r="E59" s="29">
        <f t="shared" si="20"/>
        <v>4019899.4</v>
      </c>
      <c r="F59" s="29">
        <f t="shared" si="20"/>
        <v>3950142.2</v>
      </c>
      <c r="G59" s="29">
        <f t="shared" si="20"/>
        <v>528.9</v>
      </c>
      <c r="H59" s="29">
        <f t="shared" si="20"/>
        <v>3950671.1</v>
      </c>
    </row>
    <row r="60" spans="1:8" s="14" customFormat="1" ht="30" x14ac:dyDescent="0.25">
      <c r="A60" s="15" t="s">
        <v>98</v>
      </c>
      <c r="B60" s="40" t="s">
        <v>121</v>
      </c>
      <c r="C60" s="29">
        <v>4019078.5</v>
      </c>
      <c r="D60" s="29">
        <v>820.9</v>
      </c>
      <c r="E60" s="27">
        <f t="shared" si="3"/>
        <v>4019899.4</v>
      </c>
      <c r="F60" s="29">
        <v>3950142.2</v>
      </c>
      <c r="G60" s="29">
        <v>528.9</v>
      </c>
      <c r="H60" s="27">
        <f t="shared" si="4"/>
        <v>3950671.1</v>
      </c>
    </row>
    <row r="61" spans="1:8" s="14" customFormat="1" x14ac:dyDescent="0.25">
      <c r="A61" s="15" t="s">
        <v>95</v>
      </c>
      <c r="B61" s="40" t="s">
        <v>122</v>
      </c>
      <c r="C61" s="29">
        <f>SUM(C62)</f>
        <v>0</v>
      </c>
      <c r="D61" s="29"/>
      <c r="E61" s="27">
        <f t="shared" si="3"/>
        <v>0</v>
      </c>
      <c r="F61" s="29">
        <f>SUM(F62)</f>
        <v>0</v>
      </c>
      <c r="G61" s="29"/>
      <c r="H61" s="27">
        <f t="shared" si="4"/>
        <v>0</v>
      </c>
    </row>
    <row r="62" spans="1:8" s="14" customFormat="1" ht="30" x14ac:dyDescent="0.25">
      <c r="A62" s="15" t="s">
        <v>99</v>
      </c>
      <c r="B62" s="40" t="s">
        <v>123</v>
      </c>
      <c r="C62" s="29">
        <v>0</v>
      </c>
      <c r="D62" s="29"/>
      <c r="E62" s="27">
        <f t="shared" si="3"/>
        <v>0</v>
      </c>
      <c r="F62" s="29">
        <v>0</v>
      </c>
      <c r="G62" s="29"/>
      <c r="H62" s="27">
        <f t="shared" si="4"/>
        <v>0</v>
      </c>
    </row>
    <row r="63" spans="1:8" x14ac:dyDescent="0.25">
      <c r="A63" s="8" t="s">
        <v>100</v>
      </c>
      <c r="B63" s="37" t="s">
        <v>101</v>
      </c>
      <c r="C63" s="26">
        <f>C11+C46</f>
        <v>124047.79999999999</v>
      </c>
      <c r="D63" s="26">
        <f t="shared" ref="D63:H63" si="21">D11+D46</f>
        <v>0</v>
      </c>
      <c r="E63" s="26">
        <f t="shared" si="21"/>
        <v>124047.79999999999</v>
      </c>
      <c r="F63" s="26">
        <f t="shared" si="21"/>
        <v>121908.99999999999</v>
      </c>
      <c r="G63" s="26">
        <f t="shared" si="21"/>
        <v>0</v>
      </c>
      <c r="H63" s="26">
        <f t="shared" si="21"/>
        <v>121908.99999999999</v>
      </c>
    </row>
    <row r="69" spans="1:1" x14ac:dyDescent="0.25">
      <c r="A69" s="17"/>
    </row>
    <row r="70" spans="1:1" x14ac:dyDescent="0.25">
      <c r="A70" s="17"/>
    </row>
  </sheetData>
  <mergeCells count="9">
    <mergeCell ref="H8:H9"/>
    <mergeCell ref="F8:F9"/>
    <mergeCell ref="D8:D9"/>
    <mergeCell ref="E8:E9"/>
    <mergeCell ref="A8:A9"/>
    <mergeCell ref="B8:B9"/>
    <mergeCell ref="C8:C9"/>
    <mergeCell ref="G8:G9"/>
    <mergeCell ref="A6:H7"/>
  </mergeCells>
  <pageMargins left="0.78740157480314965" right="0.39370078740157483" top="0.59055118110236227" bottom="0.39370078740157483" header="0.15748031496062992" footer="0.1574803149606299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zoomScaleNormal="100" workbookViewId="0">
      <selection activeCell="A4" sqref="A4"/>
    </sheetView>
  </sheetViews>
  <sheetFormatPr defaultRowHeight="15.75" x14ac:dyDescent="0.25"/>
  <cols>
    <col min="1" max="1" width="52" style="1" customWidth="1"/>
    <col min="2" max="2" width="26.25" style="1" customWidth="1"/>
    <col min="3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2" x14ac:dyDescent="0.25">
      <c r="B1" s="31" t="s">
        <v>140</v>
      </c>
    </row>
    <row r="2" spans="1:2" x14ac:dyDescent="0.25">
      <c r="B2" s="31" t="s">
        <v>0</v>
      </c>
    </row>
    <row r="3" spans="1:2" x14ac:dyDescent="0.25">
      <c r="B3" s="24" t="s">
        <v>1</v>
      </c>
    </row>
    <row r="4" spans="1:2" x14ac:dyDescent="0.25">
      <c r="B4" s="31" t="s">
        <v>143</v>
      </c>
    </row>
    <row r="8" spans="1:2" s="18" customFormat="1" x14ac:dyDescent="0.25">
      <c r="A8" s="51" t="s">
        <v>102</v>
      </c>
      <c r="B8" s="51"/>
    </row>
    <row r="9" spans="1:2" s="18" customFormat="1" x14ac:dyDescent="0.25">
      <c r="A9" s="51" t="s">
        <v>130</v>
      </c>
      <c r="B9" s="51"/>
    </row>
    <row r="11" spans="1:2" ht="31.5" customHeight="1" x14ac:dyDescent="0.25">
      <c r="A11" s="19" t="s">
        <v>103</v>
      </c>
      <c r="B11" s="30" t="s">
        <v>134</v>
      </c>
    </row>
    <row r="12" spans="1:2" ht="31.5" x14ac:dyDescent="0.25">
      <c r="A12" s="21" t="s">
        <v>105</v>
      </c>
      <c r="B12" s="22">
        <f>SUM(B13:B14)</f>
        <v>-90000</v>
      </c>
    </row>
    <row r="13" spans="1:2" x14ac:dyDescent="0.25">
      <c r="A13" s="23" t="s">
        <v>106</v>
      </c>
      <c r="B13" s="22">
        <v>0</v>
      </c>
    </row>
    <row r="14" spans="1:2" x14ac:dyDescent="0.25">
      <c r="A14" s="23" t="s">
        <v>107</v>
      </c>
      <c r="B14" s="22">
        <v>-90000</v>
      </c>
    </row>
    <row r="15" spans="1:2" x14ac:dyDescent="0.25">
      <c r="A15" s="21" t="s">
        <v>108</v>
      </c>
      <c r="B15" s="33">
        <f>SUM(B16:B17)</f>
        <v>212908.2</v>
      </c>
    </row>
    <row r="16" spans="1:2" x14ac:dyDescent="0.25">
      <c r="A16" s="23" t="s">
        <v>106</v>
      </c>
      <c r="B16" s="33">
        <f>SUM(пр14!E19)</f>
        <v>242908.2</v>
      </c>
    </row>
    <row r="17" spans="1:2" x14ac:dyDescent="0.25">
      <c r="A17" s="23" t="s">
        <v>107</v>
      </c>
      <c r="B17" s="33">
        <f>SUM(пр14!E21)</f>
        <v>-30000</v>
      </c>
    </row>
    <row r="18" spans="1:2" x14ac:dyDescent="0.25">
      <c r="A18" s="23" t="s">
        <v>109</v>
      </c>
      <c r="B18" s="33">
        <f>SUM(B12+B15)</f>
        <v>122908.20000000001</v>
      </c>
    </row>
    <row r="34" spans="1:1" x14ac:dyDescent="0.25">
      <c r="A34" s="24"/>
    </row>
    <row r="35" spans="1:1" x14ac:dyDescent="0.25">
      <c r="A35" s="24"/>
    </row>
    <row r="36" spans="1:1" x14ac:dyDescent="0.25">
      <c r="A36" s="24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opLeftCell="A4" zoomScaleNormal="100" workbookViewId="0">
      <selection activeCell="F33" sqref="F33"/>
    </sheetView>
  </sheetViews>
  <sheetFormatPr defaultRowHeight="15.75" x14ac:dyDescent="0.25"/>
  <cols>
    <col min="1" max="1" width="52" style="1" customWidth="1"/>
    <col min="2" max="2" width="24.375" style="1" customWidth="1"/>
    <col min="3" max="3" width="16" style="1" customWidth="1"/>
    <col min="4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3" x14ac:dyDescent="0.25">
      <c r="C1" s="31" t="s">
        <v>111</v>
      </c>
    </row>
    <row r="2" spans="1:3" x14ac:dyDescent="0.25">
      <c r="C2" s="31" t="s">
        <v>0</v>
      </c>
    </row>
    <row r="3" spans="1:3" x14ac:dyDescent="0.25">
      <c r="C3" s="24" t="s">
        <v>1</v>
      </c>
    </row>
    <row r="4" spans="1:3" x14ac:dyDescent="0.25">
      <c r="C4" s="31" t="s">
        <v>131</v>
      </c>
    </row>
    <row r="8" spans="1:3" s="18" customFormat="1" x14ac:dyDescent="0.25">
      <c r="A8" s="51" t="s">
        <v>102</v>
      </c>
      <c r="B8" s="51"/>
      <c r="C8" s="51"/>
    </row>
    <row r="9" spans="1:3" s="18" customFormat="1" x14ac:dyDescent="0.25">
      <c r="A9" s="51" t="s">
        <v>132</v>
      </c>
      <c r="B9" s="51"/>
      <c r="C9" s="51"/>
    </row>
    <row r="11" spans="1:3" x14ac:dyDescent="0.25">
      <c r="A11" s="52" t="s">
        <v>103</v>
      </c>
      <c r="B11" s="54" t="s">
        <v>104</v>
      </c>
      <c r="C11" s="55"/>
    </row>
    <row r="12" spans="1:3" x14ac:dyDescent="0.25">
      <c r="A12" s="53"/>
      <c r="B12" s="25" t="s">
        <v>116</v>
      </c>
      <c r="C12" s="20" t="s">
        <v>133</v>
      </c>
    </row>
    <row r="13" spans="1:3" ht="31.5" x14ac:dyDescent="0.25">
      <c r="A13" s="21" t="s">
        <v>105</v>
      </c>
      <c r="B13" s="22">
        <f>SUM(B14:B15)</f>
        <v>0</v>
      </c>
      <c r="C13" s="22">
        <f>SUM(C14:C15)</f>
        <v>0</v>
      </c>
    </row>
    <row r="14" spans="1:3" x14ac:dyDescent="0.25">
      <c r="A14" s="23" t="s">
        <v>106</v>
      </c>
      <c r="B14" s="22">
        <v>0</v>
      </c>
      <c r="C14" s="22">
        <v>0</v>
      </c>
    </row>
    <row r="15" spans="1:3" x14ac:dyDescent="0.25">
      <c r="A15" s="23" t="s">
        <v>107</v>
      </c>
      <c r="B15" s="22">
        <v>0</v>
      </c>
      <c r="C15" s="22">
        <v>0</v>
      </c>
    </row>
    <row r="16" spans="1:3" x14ac:dyDescent="0.25">
      <c r="A16" s="21" t="s">
        <v>108</v>
      </c>
      <c r="B16" s="22">
        <f>SUM(B17:B18)</f>
        <v>124047.79999999999</v>
      </c>
      <c r="C16" s="22">
        <f>SUM(C17:C18)</f>
        <v>121908.99999999999</v>
      </c>
    </row>
    <row r="17" spans="1:3" x14ac:dyDescent="0.25">
      <c r="A17" s="23" t="s">
        <v>106</v>
      </c>
      <c r="B17" s="22">
        <f>пр15!C19</f>
        <v>336956</v>
      </c>
      <c r="C17" s="22">
        <f>пр15!F19</f>
        <v>245956.8</v>
      </c>
    </row>
    <row r="18" spans="1:3" x14ac:dyDescent="0.25">
      <c r="A18" s="23" t="s">
        <v>107</v>
      </c>
      <c r="B18" s="22">
        <f>пр15!C21</f>
        <v>-212908.2</v>
      </c>
      <c r="C18" s="22">
        <f>пр15!F21</f>
        <v>-124047.8</v>
      </c>
    </row>
    <row r="19" spans="1:3" x14ac:dyDescent="0.25">
      <c r="A19" s="23" t="s">
        <v>109</v>
      </c>
      <c r="B19" s="22">
        <f>SUM(B13+B16)</f>
        <v>124047.79999999999</v>
      </c>
      <c r="C19" s="22">
        <f>SUM(C13+C16)</f>
        <v>121908.99999999999</v>
      </c>
    </row>
    <row r="35" spans="1:1" x14ac:dyDescent="0.25">
      <c r="A35" s="24"/>
    </row>
    <row r="36" spans="1:1" x14ac:dyDescent="0.25">
      <c r="A36" s="24"/>
    </row>
    <row r="37" spans="1:1" x14ac:dyDescent="0.25">
      <c r="A37" s="24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пр14</vt:lpstr>
      <vt:lpstr>пр15</vt:lpstr>
      <vt:lpstr>пр16</vt:lpstr>
      <vt:lpstr>пр18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2019-02-21T07:22:10Z</dcterms:modified>
</cp:coreProperties>
</file>